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ct.sharepoint.com/sites/EquipoDireccinETSIT/Documentos compartidos/General/OrdenacionAcademica/Coordinacion_horizontal/Curso25_26/Coordinacion_MUIT/"/>
    </mc:Choice>
  </mc:AlternateContent>
  <xr:revisionPtr revIDLastSave="1165" documentId="8_{783724FE-39F0-484D-B12A-16E57A30D828}" xr6:coauthVersionLast="47" xr6:coauthVersionMax="47" xr10:uidLastSave="{AB3D0FC9-82AB-4565-AD9A-132F92A1EF62}"/>
  <bookViews>
    <workbookView xWindow="210" yWindow="225" windowWidth="23850" windowHeight="15105" firstSheet="1" activeTab="3" xr2:uid="{00000000-000D-0000-FFFF-FFFF00000000}"/>
  </bookViews>
  <sheets>
    <sheet name="CALENDARIO ACADÉMICO UPCT 25-26" sheetId="11" r:id="rId1"/>
    <sheet name="CALENDARIO ACADÉMICO ETSIT25-26" sheetId="13" r:id="rId2"/>
    <sheet name="CURSO 1o SEGUNDO CUATRIMESTRE" sheetId="9" r:id="rId3"/>
    <sheet name="ANALISIS" sheetId="10" r:id="rId4"/>
    <sheet name="PREVISIÓN DE PARCIALES" sheetId="12" r:id="rId5"/>
  </sheets>
  <definedNames>
    <definedName name="_xlnm.Print_Area" localSheetId="2">'CURSO 1o SEGUNDO CUATRIMESTRE'!$D$2:$I$15,'CURSO 1o SEGUNDO CUATRIMESTRE'!$K$2:$P$15,'CURSO 1o SEGUNDO CUATRIMESTRE'!$R$2:$W$15,'CURSO 1o SEGUNDO CUATRIMESTRE'!$Y$2:$AD$15,'CURSO 1o SEGUNDO CUATRIMESTRE'!$AF$2:$AK$15,'CURSO 1o SEGUNDO CUATRIMESTRE'!$AM$2:$AR$15,'CURSO 1o SEGUNDO CUATRIMESTRE'!$AT$2:$AY$15,'CURSO 1o SEGUNDO CUATRIMESTRE'!$BA$2:$BF$15,'CURSO 1o SEGUNDO CUATRIMESTRE'!$BH$2:$BM$15,'CURSO 1o SEGUNDO CUATRIMESTRE'!$BO$2:$BT$15,'CURSO 1o SEGUNDO CUATRIMESTRE'!$BV$2:$CA$15,'CURSO 1o SEGUNDO CUATRIMESTRE'!$CC$2:$CH$15,'CURSO 1o SEGUNDO CUATRIMESTRE'!$CJ$2:$CO$15,'CURSO 1o SEGUNDO CUATRIMESTRE'!$CQ$2:$CV$15,'CURSO 1o SEGUNDO CUATRIMESTRE'!$CX$2:$DC$15,'CURSO 1o SEGUNDO CUATRIMESTRE'!$DE$2:$DJ$15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0" l="1"/>
  <c r="I54" i="10"/>
  <c r="F54" i="10"/>
  <c r="B53" i="10" l="1"/>
  <c r="B52" i="10"/>
  <c r="B51" i="10"/>
  <c r="B50" i="10"/>
  <c r="B49" i="10"/>
  <c r="B48" i="10"/>
  <c r="B47" i="10"/>
  <c r="AH4" i="10"/>
  <c r="AH5" i="10"/>
  <c r="AH6" i="10"/>
  <c r="AH7" i="10"/>
  <c r="AH8" i="10"/>
  <c r="AH9" i="10"/>
  <c r="AH10" i="10"/>
  <c r="AH11" i="10"/>
  <c r="AH12" i="10"/>
  <c r="AH13" i="10"/>
  <c r="AH14" i="10"/>
  <c r="AH15" i="10"/>
  <c r="AH16" i="10"/>
  <c r="AH29" i="10" s="1"/>
  <c r="AH17" i="10"/>
  <c r="AH18" i="10"/>
  <c r="AH19" i="10"/>
  <c r="AH20" i="10"/>
  <c r="AH21" i="10"/>
  <c r="AH22" i="10"/>
  <c r="AH23" i="10"/>
  <c r="AF4" i="10"/>
  <c r="AF5" i="10"/>
  <c r="AF6" i="10"/>
  <c r="AF7" i="10"/>
  <c r="AF8" i="10"/>
  <c r="AF9" i="10"/>
  <c r="AF10" i="10"/>
  <c r="AF11" i="10"/>
  <c r="AF12" i="10"/>
  <c r="AF13" i="10"/>
  <c r="AF14" i="10"/>
  <c r="AF15" i="10"/>
  <c r="AF16" i="10"/>
  <c r="AF29" i="10" s="1"/>
  <c r="AF17" i="10"/>
  <c r="AF18" i="10"/>
  <c r="AF19" i="10"/>
  <c r="AF20" i="10"/>
  <c r="AF21" i="10"/>
  <c r="AF22" i="10"/>
  <c r="AF23" i="10"/>
  <c r="AD4" i="10"/>
  <c r="AD5" i="10"/>
  <c r="AD6" i="10"/>
  <c r="AD7" i="10"/>
  <c r="AD8" i="10"/>
  <c r="AD9" i="10"/>
  <c r="AD10" i="10"/>
  <c r="AD11" i="10"/>
  <c r="AD12" i="10"/>
  <c r="AD13" i="10"/>
  <c r="AD14" i="10"/>
  <c r="AD15" i="10"/>
  <c r="AD16" i="10"/>
  <c r="AD29" i="10" s="1"/>
  <c r="AD17" i="10"/>
  <c r="AD18" i="10"/>
  <c r="AD19" i="10"/>
  <c r="AD20" i="10"/>
  <c r="AD21" i="10"/>
  <c r="AD22" i="10"/>
  <c r="AD23" i="10"/>
  <c r="AB4" i="10"/>
  <c r="AB5" i="10"/>
  <c r="AB6" i="10"/>
  <c r="AB7" i="10"/>
  <c r="AB8" i="10"/>
  <c r="AB9" i="10"/>
  <c r="AB10" i="10"/>
  <c r="AB11" i="10"/>
  <c r="AB12" i="10"/>
  <c r="AB13" i="10"/>
  <c r="AB14" i="10"/>
  <c r="AB15" i="10"/>
  <c r="AB16" i="10"/>
  <c r="AB29" i="10" s="1"/>
  <c r="AB17" i="10"/>
  <c r="AB18" i="10"/>
  <c r="AB19" i="10"/>
  <c r="AB20" i="10"/>
  <c r="AB21" i="10"/>
  <c r="AB22" i="10"/>
  <c r="AB23" i="10"/>
  <c r="Z4" i="10"/>
  <c r="Z5" i="10"/>
  <c r="Z6" i="10"/>
  <c r="Z7" i="10"/>
  <c r="Z8" i="10"/>
  <c r="Z9" i="10"/>
  <c r="Z10" i="10"/>
  <c r="Z11" i="10"/>
  <c r="Z12" i="10"/>
  <c r="Z13" i="10"/>
  <c r="Z14" i="10"/>
  <c r="Z15" i="10"/>
  <c r="Z16" i="10"/>
  <c r="Z29" i="10" s="1"/>
  <c r="Z17" i="10"/>
  <c r="Z18" i="10"/>
  <c r="Z19" i="10"/>
  <c r="Z20" i="10"/>
  <c r="Z21" i="10"/>
  <c r="Z22" i="10"/>
  <c r="Z23" i="10"/>
  <c r="X4" i="10"/>
  <c r="X5" i="10"/>
  <c r="X6" i="10"/>
  <c r="X7" i="10"/>
  <c r="X8" i="10"/>
  <c r="X9" i="10"/>
  <c r="X10" i="10"/>
  <c r="X11" i="10"/>
  <c r="X12" i="10"/>
  <c r="X13" i="10"/>
  <c r="X14" i="10"/>
  <c r="X15" i="10"/>
  <c r="X16" i="10"/>
  <c r="X29" i="10" s="1"/>
  <c r="X17" i="10"/>
  <c r="X18" i="10"/>
  <c r="X19" i="10"/>
  <c r="X20" i="10"/>
  <c r="X21" i="10"/>
  <c r="X22" i="10"/>
  <c r="X23" i="10"/>
  <c r="V4" i="10"/>
  <c r="V5" i="10"/>
  <c r="V6" i="10"/>
  <c r="V7" i="10"/>
  <c r="V8" i="10"/>
  <c r="V9" i="10"/>
  <c r="V10" i="10"/>
  <c r="V11" i="10"/>
  <c r="V12" i="10"/>
  <c r="V13" i="10"/>
  <c r="V14" i="10"/>
  <c r="V15" i="10"/>
  <c r="V16" i="10"/>
  <c r="V29" i="10" s="1"/>
  <c r="V17" i="10"/>
  <c r="V18" i="10"/>
  <c r="V19" i="10"/>
  <c r="V20" i="10"/>
  <c r="V21" i="10"/>
  <c r="V22" i="10"/>
  <c r="V23" i="10"/>
  <c r="T4" i="10"/>
  <c r="T5" i="10"/>
  <c r="T6" i="10"/>
  <c r="T7" i="10"/>
  <c r="T8" i="10"/>
  <c r="T9" i="10"/>
  <c r="T10" i="10"/>
  <c r="T11" i="10"/>
  <c r="T12" i="10"/>
  <c r="T13" i="10"/>
  <c r="T14" i="10"/>
  <c r="T15" i="10"/>
  <c r="T16" i="10"/>
  <c r="T29" i="10" s="1"/>
  <c r="T17" i="10"/>
  <c r="T18" i="10"/>
  <c r="T19" i="10"/>
  <c r="T20" i="10"/>
  <c r="T21" i="10"/>
  <c r="T22" i="10"/>
  <c r="T23" i="10"/>
  <c r="R4" i="10"/>
  <c r="R5" i="10"/>
  <c r="R6" i="10"/>
  <c r="R7" i="10"/>
  <c r="R8" i="10"/>
  <c r="R9" i="10"/>
  <c r="R10" i="10"/>
  <c r="R11" i="10"/>
  <c r="R12" i="10"/>
  <c r="R13" i="10"/>
  <c r="R14" i="10"/>
  <c r="R15" i="10"/>
  <c r="R16" i="10"/>
  <c r="R29" i="10" s="1"/>
  <c r="R17" i="10"/>
  <c r="R18" i="10"/>
  <c r="R19" i="10"/>
  <c r="R20" i="10"/>
  <c r="R21" i="10"/>
  <c r="R22" i="10"/>
  <c r="R23" i="10"/>
  <c r="P4" i="10"/>
  <c r="P5" i="10"/>
  <c r="P6" i="10"/>
  <c r="P7" i="10"/>
  <c r="P8" i="10"/>
  <c r="P9" i="10"/>
  <c r="P10" i="10"/>
  <c r="P11" i="10"/>
  <c r="P12" i="10"/>
  <c r="P13" i="10"/>
  <c r="P14" i="10"/>
  <c r="P15" i="10"/>
  <c r="P16" i="10"/>
  <c r="P29" i="10" s="1"/>
  <c r="P17" i="10"/>
  <c r="P18" i="10"/>
  <c r="P19" i="10"/>
  <c r="P20" i="10"/>
  <c r="P21" i="10"/>
  <c r="P22" i="10"/>
  <c r="P2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29" i="10" s="1"/>
  <c r="N17" i="10"/>
  <c r="N18" i="10"/>
  <c r="N19" i="10"/>
  <c r="N20" i="10"/>
  <c r="N21" i="10"/>
  <c r="N22" i="10"/>
  <c r="N2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29" i="10" s="1"/>
  <c r="L17" i="10"/>
  <c r="L18" i="10"/>
  <c r="L19" i="10"/>
  <c r="L20" i="10"/>
  <c r="L21" i="10"/>
  <c r="L22" i="10"/>
  <c r="L23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29" i="10" s="1"/>
  <c r="J17" i="10"/>
  <c r="J18" i="10"/>
  <c r="J19" i="10"/>
  <c r="J20" i="10"/>
  <c r="J21" i="10"/>
  <c r="J22" i="10"/>
  <c r="J2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29" i="10" s="1"/>
  <c r="H17" i="10"/>
  <c r="H18" i="10"/>
  <c r="H19" i="10"/>
  <c r="H20" i="10"/>
  <c r="H21" i="10"/>
  <c r="H22" i="10"/>
  <c r="H2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29" i="10" s="1"/>
  <c r="F17" i="10"/>
  <c r="F18" i="10"/>
  <c r="F19" i="10"/>
  <c r="F20" i="10"/>
  <c r="F21" i="10"/>
  <c r="F22" i="10"/>
  <c r="F2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29" i="10" s="1"/>
  <c r="D17" i="10"/>
  <c r="D18" i="10"/>
  <c r="D19" i="10"/>
  <c r="D20" i="10"/>
  <c r="D21" i="10"/>
  <c r="D22" i="10"/>
  <c r="D23" i="10"/>
  <c r="B37" i="10"/>
  <c r="B44" i="10"/>
  <c r="B41" i="10"/>
  <c r="B38" i="10"/>
  <c r="B35" i="10"/>
  <c r="B46" i="10"/>
  <c r="BI3" i="9"/>
  <c r="AG3" i="9"/>
  <c r="AB3" i="9"/>
  <c r="AC3" i="9" s="1"/>
  <c r="AD3" i="9" s="1"/>
  <c r="F3" i="9"/>
  <c r="AJ19" i="10" l="1"/>
  <c r="D48" i="10"/>
  <c r="D52" i="10"/>
  <c r="D51" i="10"/>
  <c r="AJ23" i="10"/>
  <c r="AJ20" i="10"/>
  <c r="AJ17" i="10"/>
  <c r="T30" i="10"/>
  <c r="X30" i="10"/>
  <c r="AJ18" i="10"/>
  <c r="AJ22" i="10"/>
  <c r="D53" i="10"/>
  <c r="AJ21" i="10"/>
  <c r="D50" i="10"/>
  <c r="D49" i="10"/>
  <c r="D44" i="10"/>
  <c r="AJ8" i="10"/>
  <c r="AH30" i="10"/>
  <c r="F30" i="10"/>
  <c r="L30" i="10"/>
  <c r="D47" i="10"/>
  <c r="Z30" i="10"/>
  <c r="AF30" i="10"/>
  <c r="D35" i="10"/>
  <c r="J30" i="10"/>
  <c r="P30" i="10"/>
  <c r="V30" i="10"/>
  <c r="AB30" i="10"/>
  <c r="R30" i="10"/>
  <c r="AD30" i="10"/>
  <c r="D38" i="10"/>
  <c r="AJ11" i="10"/>
  <c r="AJ5" i="10"/>
  <c r="N30" i="10"/>
  <c r="D30" i="10"/>
  <c r="D41" i="10"/>
  <c r="H30" i="10"/>
  <c r="AJ14" i="10"/>
  <c r="D37" i="10"/>
  <c r="AJ16" i="10"/>
  <c r="D46" i="10"/>
  <c r="DS3" i="9"/>
  <c r="DN3" i="9"/>
  <c r="DO3" i="9" s="1"/>
  <c r="DP3" i="9" s="1"/>
  <c r="DQ3" i="9" s="1"/>
  <c r="DT3" i="9" s="1"/>
  <c r="DU3" i="9" s="1"/>
  <c r="DV3" i="9" s="1"/>
  <c r="DW3" i="9" s="1"/>
  <c r="DX3" i="9" s="1"/>
  <c r="DL3" i="9"/>
  <c r="H51" i="10" l="1"/>
  <c r="H48" i="10"/>
  <c r="BJ3" i="9"/>
  <c r="F28" i="10"/>
  <c r="J28" i="10"/>
  <c r="N28" i="10"/>
  <c r="V28" i="10"/>
  <c r="Z28" i="10"/>
  <c r="AD28" i="10"/>
  <c r="AH28" i="10"/>
  <c r="AJ15" i="10" l="1"/>
  <c r="AJ9" i="10"/>
  <c r="AJ12" i="10"/>
  <c r="AJ6" i="10"/>
  <c r="AJ13" i="10"/>
  <c r="AJ10" i="10"/>
  <c r="AJ7" i="10"/>
  <c r="D40" i="10"/>
  <c r="D39" i="10"/>
  <c r="D43" i="10"/>
  <c r="D3" i="10"/>
  <c r="D24" i="10" s="1"/>
  <c r="H39" i="10" l="1"/>
  <c r="D27" i="10"/>
  <c r="D28" i="10"/>
  <c r="H28" i="10"/>
  <c r="L28" i="10"/>
  <c r="P28" i="10"/>
  <c r="R28" i="10"/>
  <c r="T28" i="10"/>
  <c r="X28" i="10"/>
  <c r="AB28" i="10"/>
  <c r="AF28" i="10"/>
  <c r="AH3" i="10"/>
  <c r="AH24" i="10" s="1"/>
  <c r="AF3" i="10"/>
  <c r="AF24" i="10" s="1"/>
  <c r="AD3" i="10"/>
  <c r="AD24" i="10" s="1"/>
  <c r="AB3" i="10"/>
  <c r="AB24" i="10" s="1"/>
  <c r="Z3" i="10"/>
  <c r="Z24" i="10" s="1"/>
  <c r="X3" i="10"/>
  <c r="X24" i="10" s="1"/>
  <c r="V3" i="10"/>
  <c r="V24" i="10" s="1"/>
  <c r="T3" i="10"/>
  <c r="T24" i="10" s="1"/>
  <c r="R3" i="10"/>
  <c r="R24" i="10" s="1"/>
  <c r="P3" i="10"/>
  <c r="P24" i="10" s="1"/>
  <c r="N3" i="10"/>
  <c r="N24" i="10" s="1"/>
  <c r="L3" i="10"/>
  <c r="L24" i="10" s="1"/>
  <c r="J3" i="10"/>
  <c r="J24" i="10" s="1"/>
  <c r="H3" i="10"/>
  <c r="H24" i="10" s="1"/>
  <c r="F3" i="10"/>
  <c r="F24" i="10" s="1"/>
  <c r="B45" i="10"/>
  <c r="B43" i="10"/>
  <c r="B42" i="10"/>
  <c r="B40" i="10"/>
  <c r="B39" i="10"/>
  <c r="B36" i="10"/>
  <c r="B34" i="10"/>
  <c r="B33" i="10"/>
  <c r="DE3" i="9"/>
  <c r="CQ3" i="9"/>
  <c r="CJ3" i="9"/>
  <c r="CC3" i="9"/>
  <c r="BV3" i="9"/>
  <c r="BO3" i="9"/>
  <c r="BH3" i="9"/>
  <c r="BA3" i="9"/>
  <c r="AT3" i="9"/>
  <c r="AM3" i="9"/>
  <c r="AF3" i="9"/>
  <c r="Y3" i="9"/>
  <c r="R3" i="9"/>
  <c r="K3" i="9"/>
  <c r="G3" i="9"/>
  <c r="H3" i="9" s="1"/>
  <c r="I3" i="9" s="1"/>
  <c r="L3" i="9" s="1"/>
  <c r="M3" i="9" s="1"/>
  <c r="N3" i="9" s="1"/>
  <c r="O3" i="9" s="1"/>
  <c r="P3" i="9" s="1"/>
  <c r="S3" i="9" s="1"/>
  <c r="T3" i="9" s="1"/>
  <c r="U3" i="9" s="1"/>
  <c r="V3" i="9" s="1"/>
  <c r="W3" i="9" s="1"/>
  <c r="Z3" i="9" s="1"/>
  <c r="AA3" i="9" s="1"/>
  <c r="AH3" i="9" s="1"/>
  <c r="AI3" i="9" s="1"/>
  <c r="AJ3" i="9" s="1"/>
  <c r="AK3" i="9" s="1"/>
  <c r="AN3" i="9" s="1"/>
  <c r="AO3" i="9" s="1"/>
  <c r="AP3" i="9" s="1"/>
  <c r="AQ3" i="9" s="1"/>
  <c r="AR3" i="9" s="1"/>
  <c r="AU3" i="9" s="1"/>
  <c r="AV3" i="9" s="1"/>
  <c r="AW3" i="9" s="1"/>
  <c r="AX3" i="9" s="1"/>
  <c r="AY3" i="9" s="1"/>
  <c r="BB3" i="9" s="1"/>
  <c r="BC3" i="9" s="1"/>
  <c r="BD3" i="9" s="1"/>
  <c r="BE3" i="9" s="1"/>
  <c r="BF3" i="9" s="1"/>
  <c r="BK3" i="9" s="1"/>
  <c r="BL3" i="9" s="1"/>
  <c r="BM3" i="9" s="1"/>
  <c r="BP3" i="9" s="1"/>
  <c r="BQ3" i="9" s="1"/>
  <c r="BR3" i="9" s="1"/>
  <c r="BS3" i="9" s="1"/>
  <c r="BT3" i="9" s="1"/>
  <c r="BW3" i="9" s="1"/>
  <c r="BX3" i="9" s="1"/>
  <c r="BY3" i="9" s="1"/>
  <c r="BZ3" i="9" s="1"/>
  <c r="CA3" i="9" s="1"/>
  <c r="CD3" i="9" s="1"/>
  <c r="CE3" i="9" s="1"/>
  <c r="CF3" i="9" s="1"/>
  <c r="AJ3" i="10" l="1"/>
  <c r="D34" i="10"/>
  <c r="AJ4" i="10"/>
  <c r="CL3" i="9"/>
  <c r="CM3" i="9" s="1"/>
  <c r="CN3" i="9" s="1"/>
  <c r="CO3" i="9" s="1"/>
  <c r="CR3" i="9" s="1"/>
  <c r="CS3" i="9" s="1"/>
  <c r="CT3" i="9" s="1"/>
  <c r="CU3" i="9" s="1"/>
  <c r="CV3" i="9" s="1"/>
  <c r="CY3" i="9" s="1"/>
  <c r="CZ3" i="9" s="1"/>
  <c r="DA3" i="9" s="1"/>
  <c r="DB3" i="9" s="1"/>
  <c r="DC3" i="9" s="1"/>
  <c r="DF3" i="9" s="1"/>
  <c r="DG3" i="9" s="1"/>
  <c r="DH3" i="9" s="1"/>
  <c r="DI3" i="9" s="1"/>
  <c r="DJ3" i="9" s="1"/>
  <c r="CG3" i="9"/>
  <c r="J27" i="10"/>
  <c r="Z27" i="10"/>
  <c r="H27" i="10"/>
  <c r="L27" i="10"/>
  <c r="AB27" i="10"/>
  <c r="AD27" i="10"/>
  <c r="AF27" i="10"/>
  <c r="R27" i="10"/>
  <c r="AH27" i="10"/>
  <c r="X27" i="10"/>
  <c r="N27" i="10"/>
  <c r="P27" i="10"/>
  <c r="T27" i="10"/>
  <c r="F27" i="10"/>
  <c r="V27" i="10"/>
  <c r="D42" i="10"/>
  <c r="H42" i="10" s="1"/>
  <c r="D36" i="10"/>
  <c r="H36" i="10" s="1"/>
  <c r="D45" i="10"/>
  <c r="H45" i="10" s="1"/>
  <c r="D33" i="10"/>
  <c r="H33" i="10" l="1"/>
  <c r="D5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francisco Maestre valero</author>
  </authors>
  <commentList>
    <comment ref="F33" authorId="0" shapeId="0" xr:uid="{9A3ACD7B-42D9-4D00-A889-02DC9DC656E4}">
      <text>
        <r>
          <rPr>
            <b/>
            <sz val="9"/>
            <color rgb="FF000000"/>
            <rFont val="Tahoma"/>
            <family val="2"/>
          </rPr>
          <t>INDICAR AQUÍ LOS CRÉDITOS QUE DEBE DE TENER CADA ASIGNATURA</t>
        </r>
      </text>
    </comment>
    <comment ref="I33" authorId="0" shapeId="0" xr:uid="{88AC4C31-1F1F-4674-B79D-B44AFB7D22F2}">
      <text>
        <r>
          <rPr>
            <b/>
            <sz val="9"/>
            <color rgb="FF000000"/>
            <rFont val="Tahoma"/>
            <family val="2"/>
          </rPr>
          <t>INDICAR HORAS DE PRIMER PARCIAL</t>
        </r>
      </text>
    </comment>
    <comment ref="J33" authorId="0" shapeId="0" xr:uid="{740AE207-F006-4E72-8E6D-BCBF0DB84E25}">
      <text>
        <r>
          <rPr>
            <b/>
            <sz val="9"/>
            <color rgb="FF000000"/>
            <rFont val="Tahoma"/>
            <family val="2"/>
          </rPr>
          <t>INDICAR HORAS DE SEGUNDO PARCIAL</t>
        </r>
      </text>
    </comment>
    <comment ref="F36" authorId="0" shapeId="0" xr:uid="{3D745C05-8296-4B2D-9E2B-456B9E9EF0E9}">
      <text>
        <r>
          <rPr>
            <b/>
            <sz val="9"/>
            <color rgb="FF000000"/>
            <rFont val="Tahoma"/>
            <family val="2"/>
          </rPr>
          <t>INDICAR AQUÍ LOS CRÉDITOS QUE DEBE DE TENER CADA ASIGNATURA</t>
        </r>
      </text>
    </comment>
    <comment ref="I36" authorId="0" shapeId="0" xr:uid="{E5E15C6A-1519-4976-9DA4-4795B65BD633}">
      <text>
        <r>
          <rPr>
            <b/>
            <sz val="9"/>
            <color indexed="81"/>
            <rFont val="Tahoma"/>
            <family val="2"/>
          </rPr>
          <t>INDICAR HORAS DE PRIMER PARCIAL</t>
        </r>
      </text>
    </comment>
    <comment ref="J36" authorId="0" shapeId="0" xr:uid="{3D2EAE85-EC24-4B57-B441-6CDA944BD846}">
      <text>
        <r>
          <rPr>
            <b/>
            <sz val="9"/>
            <color indexed="81"/>
            <rFont val="Tahoma"/>
            <family val="2"/>
          </rPr>
          <t>INDICAR HORAS DE SEGUNDO PARCIAL</t>
        </r>
      </text>
    </comment>
    <comment ref="F39" authorId="0" shapeId="0" xr:uid="{F47380EB-1DF8-448A-B948-EACFACE9DFF7}">
      <text>
        <r>
          <rPr>
            <b/>
            <sz val="9"/>
            <color rgb="FF000000"/>
            <rFont val="Tahoma"/>
            <family val="2"/>
          </rPr>
          <t>INDICAR AQUÍ LOS CRÉDITOS QUE DEBE DE TENER CADA ASIGNATURA</t>
        </r>
      </text>
    </comment>
    <comment ref="I39" authorId="0" shapeId="0" xr:uid="{431991B7-F6D1-4D48-9FB0-9AE7ABC40334}">
      <text>
        <r>
          <rPr>
            <b/>
            <sz val="9"/>
            <color rgb="FF000000"/>
            <rFont val="Tahoma"/>
            <family val="2"/>
          </rPr>
          <t>INDICAR HORAS DE PRIMER PARCIAL</t>
        </r>
      </text>
    </comment>
    <comment ref="J39" authorId="0" shapeId="0" xr:uid="{359FE166-8AC6-4E38-80EB-ADF50C6C5476}">
      <text>
        <r>
          <rPr>
            <b/>
            <sz val="9"/>
            <color indexed="81"/>
            <rFont val="Tahoma"/>
            <family val="2"/>
          </rPr>
          <t>INDICAR HORAS DE SEGUNDO PARCIAL</t>
        </r>
      </text>
    </comment>
    <comment ref="F42" authorId="0" shapeId="0" xr:uid="{CDA8BF69-8081-4474-B961-4FBD5D8BDB76}">
      <text>
        <r>
          <rPr>
            <b/>
            <sz val="9"/>
            <color rgb="FF000000"/>
            <rFont val="Tahoma"/>
            <family val="2"/>
          </rPr>
          <t>INDICAR AQUÍ LOS CRÉDITOS QUE DEBE DE TENER CADA ASIGNATURA</t>
        </r>
      </text>
    </comment>
    <comment ref="I42" authorId="0" shapeId="0" xr:uid="{581994BC-0F94-4E5B-B299-9C7E5535C436}">
      <text>
        <r>
          <rPr>
            <b/>
            <sz val="9"/>
            <color rgb="FF000000"/>
            <rFont val="Tahoma"/>
            <family val="2"/>
          </rPr>
          <t>INDICAR HORAS DE PRIMER PARCIAL</t>
        </r>
      </text>
    </comment>
    <comment ref="J42" authorId="0" shapeId="0" xr:uid="{B581D3DA-3FBE-49C8-809D-101A7A5D0ACA}">
      <text>
        <r>
          <rPr>
            <b/>
            <sz val="9"/>
            <color indexed="81"/>
            <rFont val="Tahoma"/>
            <family val="2"/>
          </rPr>
          <t>INDICAR HORAS DE SEGUNDO PARCIAL</t>
        </r>
      </text>
    </comment>
    <comment ref="F45" authorId="0" shapeId="0" xr:uid="{5E57BD75-202A-485E-9C01-AC4D9AE7FD18}">
      <text>
        <r>
          <rPr>
            <b/>
            <sz val="9"/>
            <color rgb="FF000000"/>
            <rFont val="Tahoma"/>
            <family val="2"/>
          </rPr>
          <t>INDICAR AQUÍ LOS CRÉDITOS QUE DEBE DE TENER CADA ASIGNATURA</t>
        </r>
      </text>
    </comment>
    <comment ref="I45" authorId="0" shapeId="0" xr:uid="{535D2932-B9FB-4EDC-97D5-CFB4C3B9D1D0}">
      <text>
        <r>
          <rPr>
            <b/>
            <sz val="9"/>
            <color rgb="FF000000"/>
            <rFont val="Tahoma"/>
            <family val="2"/>
          </rPr>
          <t>INDICAR HORAS DE PRIMER PARCIAL</t>
        </r>
      </text>
    </comment>
    <comment ref="J45" authorId="0" shapeId="0" xr:uid="{E133333E-093A-4126-A4F8-DA28C3856EAB}">
      <text>
        <r>
          <rPr>
            <b/>
            <sz val="9"/>
            <color rgb="FF000000"/>
            <rFont val="Tahoma"/>
            <family val="2"/>
          </rPr>
          <t>INDICAR HORAS DE SEGUNDO PARCIAL</t>
        </r>
      </text>
    </comment>
  </commentList>
</comments>
</file>

<file path=xl/sharedStrings.xml><?xml version="1.0" encoding="utf-8"?>
<sst xmlns="http://schemas.openxmlformats.org/spreadsheetml/2006/main" count="684" uniqueCount="113">
  <si>
    <t>Asignatura/Sesiones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</si>
  <si>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</si>
  <si>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</si>
  <si>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</si>
  <si>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</si>
  <si>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</si>
  <si>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</si>
  <si>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</si>
  <si>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</si>
  <si>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</si>
  <si>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</si>
  <si>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</si>
  <si>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</si>
  <si>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</si>
  <si>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</si>
  <si>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</si>
  <si>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</si>
  <si>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COPIAR ESTAS CELDAS DIRECTAMENTE EN EL CALENDARIO      ---&gt;</t>
  </si>
  <si>
    <t>[211101006] DISEÑO DE SISTEMAS ELECTRÓNICOS</t>
  </si>
  <si>
    <t>[211101006] Visitas, Seminarios, Otros</t>
  </si>
  <si>
    <t>[211101007] OPERACIÓN E INGENIERÍA DE RED</t>
  </si>
  <si>
    <t>IT6, INF2, P- OpIngRed</t>
  </si>
  <si>
    <t>[211101007] Visitas, Seminarios, Otros</t>
  </si>
  <si>
    <t>[211101008] SISTEMAS DE RADIONAVEGACIÓN, POSICIONAM Y RADAR</t>
  </si>
  <si>
    <t>P-SisRadPosRadar</t>
  </si>
  <si>
    <t>[211101008] Visitas, Seminarios, Otros</t>
  </si>
  <si>
    <t>[211101009] PROYECTOS DE INGENIERÍA DE TELECOMUNICACIÓN</t>
  </si>
  <si>
    <t>P- ProyectosIngTelecom</t>
  </si>
  <si>
    <t>[211101009] Visitas, Seminarios, Otros</t>
  </si>
  <si>
    <t>[211101010, 211101011] INTRODUCCIÓN AL MACHINE LEARNING, DIFUSIÓN DIGITAL MULTIMEDIA</t>
  </si>
  <si>
    <t>P- IntrodMachLearn, DifDigMul</t>
  </si>
  <si>
    <t>[211101010] Visitas, Seminarios, Otros</t>
  </si>
  <si>
    <t>[211101012, 211101013] ADMINISTRACIÓN DE SISTEMAS, REDES AMBIENTALES Y COMPUTACIÓN UBICUA</t>
  </si>
  <si>
    <t>P-AdmSist, RedAmbCompUb</t>
  </si>
  <si>
    <t>[211101012] Visitas, Seminarios, Otros</t>
  </si>
  <si>
    <t>[211101014, 211101016] SISTEMAS ELECTRÓNICOS Y FOTÓNICOS, PLATAFORMAS PARA CÁLCULO CIENTÍFICO</t>
  </si>
  <si>
    <t>P-SisElectFot, PlatCalcCien</t>
  </si>
  <si>
    <t>[211101014] Visitas, Seminarios, Otros</t>
  </si>
  <si>
    <t>Totales</t>
  </si>
  <si>
    <t>Códigos color</t>
  </si>
  <si>
    <t>Resumen semanal por tipo de actividad</t>
  </si>
  <si>
    <t>ASIGNATURA: Sesiones de aula</t>
  </si>
  <si>
    <t>ASIGNATURA - LAB: Sesiones laboratorio</t>
  </si>
  <si>
    <t>ASIGNATURA - INF: Sesiones aula informática</t>
  </si>
  <si>
    <t>Visitas, Seminarios, Otros…</t>
  </si>
  <si>
    <t>Resumen  horario</t>
  </si>
  <si>
    <t>Tiene</t>
  </si>
  <si>
    <t>TOTALES</t>
  </si>
  <si>
    <t>Balance</t>
  </si>
  <si>
    <t>1º Parcial</t>
  </si>
  <si>
    <t>2º Parcial</t>
  </si>
  <si>
    <t>Titulación:</t>
  </si>
  <si>
    <t>GIST</t>
  </si>
  <si>
    <t>SEMANA 1:  2 FEBRERO A 6 FEBRERO</t>
  </si>
  <si>
    <t>SEMANA 2: 9 FEBRERO A 13 FEBRERO</t>
  </si>
  <si>
    <t>SEMANA 3: 16 FEBRERO A 20 FEBRERO</t>
  </si>
  <si>
    <t>SEMANA 4: 23 FEBRERO A 27 FEBRERO</t>
  </si>
  <si>
    <t>SEMANA 5: 2 MARZO A 6 MARZO</t>
  </si>
  <si>
    <t>SEMANA 6: 9 MARZO A 13 MARZO</t>
  </si>
  <si>
    <t>SEMANA 7: 16 MARZO A 20 MARZO</t>
  </si>
  <si>
    <t>SEMANA 8: 23 MARZO A 27 MARZO</t>
  </si>
  <si>
    <t>SEMANA 9: 6 ABRIL A 10 ABRIL (PRIMER PARCIAL)</t>
  </si>
  <si>
    <t>SEMANA 10: 13 ABRIL A 17 ABRIL</t>
  </si>
  <si>
    <t>SEMANA 11: 20 ABRIL A 24 ABRIL</t>
  </si>
  <si>
    <t>SEMANA 12: 27 ABRIL A 1 MAYO</t>
  </si>
  <si>
    <t>SEMANA 13: 4 MAYO A 8 MAYO</t>
  </si>
  <si>
    <t>SEMANA 14: 11 MAYO A 15 MAYO</t>
  </si>
  <si>
    <t>SEMANA 15: 18 MAYO A 22 MAYO</t>
  </si>
  <si>
    <t>SEMANA 16: 25 MAYO A 29 MAYO</t>
  </si>
  <si>
    <t>SEMANA 17: 1 JUNIO A 5 JUNIO (SEGUNDO PARCIAL)</t>
  </si>
  <si>
    <t>SEMANA 18: 8 JUNIO A 12 JUNIO (SEGUNDO PARCIAL/FINAL)</t>
  </si>
  <si>
    <t>Curso:</t>
  </si>
  <si>
    <t>Hora</t>
  </si>
  <si>
    <t>Grupo:</t>
  </si>
  <si>
    <t>LUNES</t>
  </si>
  <si>
    <t>MARTES</t>
  </si>
  <si>
    <t>MIÉRCOLES</t>
  </si>
  <si>
    <t>JUEVES</t>
  </si>
  <si>
    <t>VIERNES</t>
  </si>
  <si>
    <r>
      <t>JUEVES (</t>
    </r>
    <r>
      <rPr>
        <b/>
        <sz val="12"/>
        <color rgb="FFFF0000"/>
        <rFont val="Calibri"/>
        <family val="2"/>
        <scheme val="minor"/>
      </rPr>
      <t>Horario viernes</t>
    </r>
    <r>
      <rPr>
        <b/>
        <sz val="12"/>
        <color theme="1"/>
        <rFont val="Calibri"/>
        <family val="2"/>
        <scheme val="minor"/>
      </rPr>
      <t>)</t>
    </r>
  </si>
  <si>
    <t>Aula:</t>
  </si>
  <si>
    <t>1.8</t>
  </si>
  <si>
    <t>9:00 - 10:00</t>
  </si>
  <si>
    <t>10:00 - 11:00</t>
  </si>
  <si>
    <t>11:00 - 12:00</t>
  </si>
  <si>
    <t>12:00 - 13:00</t>
  </si>
  <si>
    <t>13:00 - 14:00</t>
  </si>
  <si>
    <t>14:00 - 15:00</t>
  </si>
  <si>
    <t>15:30 - 16:30</t>
  </si>
  <si>
    <t>16:30- 17:30</t>
  </si>
  <si>
    <t>17:30 - 18:30</t>
  </si>
  <si>
    <t>18:30 - 19:00</t>
  </si>
  <si>
    <t>19:30 - 20:30</t>
  </si>
  <si>
    <t>Previsión exámenes parciales 2024/25</t>
  </si>
  <si>
    <t>Asignatura</t>
  </si>
  <si>
    <t>Cuatrimestre</t>
  </si>
  <si>
    <t>Ningún Examen</t>
  </si>
  <si>
    <t>Primer Parcial</t>
  </si>
  <si>
    <t>Duración (minutos)</t>
  </si>
  <si>
    <t>Fecha</t>
  </si>
  <si>
    <t>Segundo Parcial</t>
  </si>
  <si>
    <t>ASIGNATURA 1</t>
  </si>
  <si>
    <t>1º</t>
  </si>
  <si>
    <t>SI</t>
  </si>
  <si>
    <t>ASIGNATURA 2</t>
  </si>
  <si>
    <t>ASIGNATURA 3</t>
  </si>
  <si>
    <t>ASIGNATURA 4</t>
  </si>
  <si>
    <t>ASIGNATURA 5</t>
  </si>
  <si>
    <t>NO</t>
  </si>
  <si>
    <t>ASIGNATURA 6</t>
  </si>
  <si>
    <t>ASIGNATURA 7</t>
  </si>
  <si>
    <t>2º</t>
  </si>
  <si>
    <t>L4, P-DiseñoSistElectrónicos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</si>
</sst>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96FF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9"/>
      <color rgb="FF000000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20"/>
      <color theme="0"/>
      <name val="Calibri"/>
      <family val="2"/>
    </font>
    <font>
      <b/>
      <sz val="20"/>
      <color rgb="FFFFFFFF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BF61"/>
        <bgColor indexed="64"/>
      </patternFill>
    </fill>
    <fill>
      <patternFill patternType="solid">
        <fgColor rgb="FFD3B8E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13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4" fillId="0" borderId="1" xfId="1" applyBorder="1"/>
    <xf numFmtId="0" fontId="1" fillId="5" borderId="4" xfId="1" applyFont="1" applyFill="1" applyBorder="1" applyAlignment="1">
      <alignment horizontal="center" vertical="center" wrapText="1"/>
    </xf>
    <xf numFmtId="0" fontId="1" fillId="5" borderId="5" xfId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/>
    </xf>
    <xf numFmtId="0" fontId="0" fillId="0" borderId="8" xfId="1" applyFont="1" applyBorder="1" applyAlignment="1">
      <alignment horizontal="center" vertical="center"/>
    </xf>
    <xf numFmtId="0" fontId="0" fillId="11" borderId="8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6" borderId="10" xfId="1" applyFont="1" applyFill="1" applyBorder="1" applyAlignment="1">
      <alignment horizontal="center" vertical="center" wrapText="1"/>
    </xf>
    <xf numFmtId="0" fontId="5" fillId="8" borderId="10" xfId="1" applyFont="1" applyFill="1" applyBorder="1" applyAlignment="1">
      <alignment horizontal="center" vertical="center" wrapText="1"/>
    </xf>
    <xf numFmtId="0" fontId="5" fillId="7" borderId="10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5" fillId="4" borderId="10" xfId="1" applyFont="1" applyFill="1" applyBorder="1" applyAlignment="1">
      <alignment horizontal="center" vertical="center" wrapText="1"/>
    </xf>
    <xf numFmtId="0" fontId="5" fillId="9" borderId="0" xfId="1" applyFont="1" applyFill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3" fillId="12" borderId="9" xfId="1" applyFont="1" applyFill="1" applyBorder="1" applyAlignment="1">
      <alignment horizontal="center" vertical="center"/>
    </xf>
    <xf numFmtId="0" fontId="9" fillId="10" borderId="0" xfId="1" applyFont="1" applyFill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9" fillId="10" borderId="0" xfId="1" applyFont="1" applyFill="1" applyAlignment="1">
      <alignment horizontal="left" vertical="center"/>
    </xf>
    <xf numFmtId="0" fontId="1" fillId="0" borderId="8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0" fillId="0" borderId="11" xfId="1" applyFont="1" applyBorder="1" applyAlignment="1">
      <alignment horizontal="center" vertical="center"/>
    </xf>
    <xf numFmtId="0" fontId="9" fillId="10" borderId="9" xfId="1" applyFont="1" applyFill="1" applyBorder="1" applyAlignment="1">
      <alignment horizontal="center" vertical="center"/>
    </xf>
    <xf numFmtId="0" fontId="0" fillId="13" borderId="8" xfId="1" applyFont="1" applyFill="1" applyBorder="1" applyAlignment="1">
      <alignment horizontal="center" vertical="center"/>
    </xf>
    <xf numFmtId="0" fontId="0" fillId="4" borderId="8" xfId="1" applyFont="1" applyFill="1" applyBorder="1" applyAlignment="1">
      <alignment horizontal="center" vertical="center"/>
    </xf>
    <xf numFmtId="0" fontId="0" fillId="14" borderId="0" xfId="0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10" borderId="0" xfId="0" applyFont="1" applyFill="1"/>
    <xf numFmtId="0" fontId="17" fillId="10" borderId="0" xfId="0" applyFont="1" applyFill="1"/>
    <xf numFmtId="0" fontId="18" fillId="10" borderId="0" xfId="0" applyFont="1" applyFill="1"/>
    <xf numFmtId="0" fontId="0" fillId="10" borderId="0" xfId="0" applyFill="1"/>
    <xf numFmtId="0" fontId="19" fillId="0" borderId="0" xfId="0" applyFont="1"/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20" fillId="14" borderId="0" xfId="0" applyNumberFormat="1" applyFont="1" applyFill="1" applyAlignment="1">
      <alignment horizontal="center"/>
    </xf>
    <xf numFmtId="14" fontId="19" fillId="14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14" borderId="0" xfId="0" applyFont="1" applyFill="1" applyAlignment="1">
      <alignment horizontal="center"/>
    </xf>
    <xf numFmtId="14" fontId="19" fillId="0" borderId="0" xfId="0" applyNumberFormat="1" applyFont="1" applyAlignment="1">
      <alignment horizontal="center"/>
    </xf>
    <xf numFmtId="0" fontId="19" fillId="12" borderId="0" xfId="0" applyFont="1" applyFill="1"/>
    <xf numFmtId="0" fontId="19" fillId="12" borderId="0" xfId="0" applyFont="1" applyFill="1" applyAlignment="1">
      <alignment horizontal="center"/>
    </xf>
    <xf numFmtId="0" fontId="16" fillId="12" borderId="0" xfId="0" applyFont="1" applyFill="1" applyAlignment="1">
      <alignment horizontal="center"/>
    </xf>
    <xf numFmtId="0" fontId="20" fillId="14" borderId="0" xfId="0" applyFont="1" applyFill="1" applyAlignment="1">
      <alignment horizontal="center"/>
    </xf>
    <xf numFmtId="0" fontId="5" fillId="15" borderId="1" xfId="1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4" fillId="13" borderId="1" xfId="1" applyFill="1" applyBorder="1" applyAlignment="1">
      <alignment horizontal="center" vertical="center" wrapText="1"/>
    </xf>
    <xf numFmtId="0" fontId="5" fillId="17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5" fillId="19" borderId="1" xfId="1" applyFont="1" applyFill="1" applyBorder="1" applyAlignment="1">
      <alignment horizontal="center" vertical="center" wrapText="1"/>
    </xf>
    <xf numFmtId="0" fontId="4" fillId="19" borderId="1" xfId="1" applyFill="1" applyBorder="1" applyAlignment="1">
      <alignment wrapText="1"/>
    </xf>
    <xf numFmtId="0" fontId="4" fillId="19" borderId="4" xfId="1" applyFill="1" applyBorder="1" applyAlignment="1">
      <alignment wrapText="1"/>
    </xf>
    <xf numFmtId="0" fontId="1" fillId="19" borderId="4" xfId="1" applyFont="1" applyFill="1" applyBorder="1" applyAlignment="1">
      <alignment horizontal="center" vertical="center" wrapText="1"/>
    </xf>
    <xf numFmtId="0" fontId="4" fillId="19" borderId="1" xfId="1" applyFill="1" applyBorder="1"/>
    <xf numFmtId="0" fontId="1" fillId="19" borderId="1" xfId="1" applyFont="1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 wrapText="1"/>
    </xf>
    <xf numFmtId="0" fontId="4" fillId="19" borderId="1" xfId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8" fillId="20" borderId="1" xfId="0" applyFont="1" applyFill="1" applyBorder="1" applyAlignment="1">
      <alignment horizontal="center" vertical="center" wrapText="1"/>
    </xf>
    <xf numFmtId="0" fontId="4" fillId="21" borderId="1" xfId="1" applyFill="1" applyBorder="1" applyAlignment="1">
      <alignment horizontal="center" vertical="center" wrapText="1"/>
    </xf>
    <xf numFmtId="0" fontId="5" fillId="21" borderId="1" xfId="1" applyFont="1" applyFill="1" applyBorder="1" applyAlignment="1">
      <alignment horizontal="center" vertical="center" wrapText="1"/>
    </xf>
    <xf numFmtId="0" fontId="5" fillId="21" borderId="0" xfId="1" applyFont="1" applyFill="1" applyAlignment="1">
      <alignment horizontal="center" vertical="center" wrapText="1"/>
    </xf>
    <xf numFmtId="0" fontId="4" fillId="21" borderId="1" xfId="1" applyFill="1" applyBorder="1"/>
    <xf numFmtId="0" fontId="8" fillId="20" borderId="2" xfId="0" applyFont="1" applyFill="1" applyBorder="1" applyAlignment="1">
      <alignment horizontal="center" vertical="center" wrapText="1"/>
    </xf>
    <xf numFmtId="0" fontId="5" fillId="21" borderId="10" xfId="1" applyFont="1" applyFill="1" applyBorder="1" applyAlignment="1">
      <alignment horizontal="center" vertical="center" wrapText="1"/>
    </xf>
    <xf numFmtId="0" fontId="7" fillId="21" borderId="1" xfId="0" applyFont="1" applyFill="1" applyBorder="1" applyAlignment="1">
      <alignment horizontal="center" vertical="center" wrapText="1"/>
    </xf>
    <xf numFmtId="0" fontId="1" fillId="21" borderId="7" xfId="0" applyFont="1" applyFill="1" applyBorder="1" applyAlignment="1">
      <alignment horizontal="center" vertical="center" wrapText="1"/>
    </xf>
    <xf numFmtId="0" fontId="1" fillId="21" borderId="1" xfId="0" applyFont="1" applyFill="1" applyBorder="1" applyAlignment="1">
      <alignment horizontal="center" vertical="center" wrapText="1"/>
    </xf>
    <xf numFmtId="0" fontId="1" fillId="21" borderId="4" xfId="0" applyFont="1" applyFill="1" applyBorder="1" applyAlignment="1">
      <alignment horizontal="center" vertical="center" wrapText="1"/>
    </xf>
    <xf numFmtId="0" fontId="5" fillId="21" borderId="4" xfId="1" applyFont="1" applyFill="1" applyBorder="1" applyAlignment="1">
      <alignment horizontal="center" vertical="center" wrapText="1"/>
    </xf>
    <xf numFmtId="0" fontId="5" fillId="21" borderId="5" xfId="1" applyFont="1" applyFill="1" applyBorder="1" applyAlignment="1">
      <alignment horizontal="center" vertical="center" wrapText="1"/>
    </xf>
    <xf numFmtId="0" fontId="4" fillId="21" borderId="5" xfId="1" applyFill="1" applyBorder="1"/>
    <xf numFmtId="0" fontId="1" fillId="21" borderId="1" xfId="1" applyFont="1" applyFill="1" applyBorder="1" applyAlignment="1">
      <alignment horizontal="center" vertical="center" wrapText="1"/>
    </xf>
    <xf numFmtId="0" fontId="0" fillId="21" borderId="1" xfId="0" applyFill="1" applyBorder="1" applyAlignment="1">
      <alignment horizontal="center" vertical="center" wrapText="1"/>
    </xf>
    <xf numFmtId="0" fontId="4" fillId="21" borderId="1" xfId="1" applyFill="1" applyBorder="1" applyAlignment="1">
      <alignment wrapText="1"/>
    </xf>
    <xf numFmtId="0" fontId="1" fillId="5" borderId="12" xfId="1" applyFont="1" applyFill="1" applyBorder="1" applyAlignment="1">
      <alignment horizontal="center" vertical="center" wrapText="1"/>
    </xf>
    <xf numFmtId="0" fontId="4" fillId="18" borderId="1" xfId="1" applyFill="1" applyBorder="1" applyAlignment="1">
      <alignment horizontal="left" vertical="center" wrapText="1"/>
    </xf>
    <xf numFmtId="0" fontId="1" fillId="16" borderId="1" xfId="0" applyFont="1" applyFill="1" applyBorder="1" applyAlignment="1">
      <alignment horizontal="left" vertical="center" wrapText="1"/>
    </xf>
    <xf numFmtId="0" fontId="9" fillId="10" borderId="1" xfId="1" applyFont="1" applyFill="1" applyBorder="1" applyAlignment="1">
      <alignment horizontal="center" vertical="center"/>
    </xf>
    <xf numFmtId="0" fontId="3" fillId="12" borderId="1" xfId="1" applyFont="1" applyFill="1" applyBorder="1" applyAlignment="1">
      <alignment horizontal="center" vertical="center"/>
    </xf>
    <xf numFmtId="0" fontId="0" fillId="22" borderId="1" xfId="0" applyFill="1" applyBorder="1" applyAlignment="1">
      <alignment wrapText="1"/>
    </xf>
    <xf numFmtId="0" fontId="4" fillId="23" borderId="1" xfId="1" applyFill="1" applyBorder="1" applyAlignment="1">
      <alignment horizontal="center" vertical="center" wrapText="1"/>
    </xf>
    <xf numFmtId="0" fontId="1" fillId="24" borderId="1" xfId="0" applyFont="1" applyFill="1" applyBorder="1" applyAlignment="1">
      <alignment horizontal="left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23" borderId="1" xfId="0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left" vertical="center" wrapText="1"/>
    </xf>
    <xf numFmtId="0" fontId="0" fillId="13" borderId="0" xfId="1" applyFont="1" applyFill="1" applyAlignment="1">
      <alignment horizontal="center" vertical="center"/>
    </xf>
    <xf numFmtId="0" fontId="0" fillId="4" borderId="0" xfId="1" applyFont="1" applyFill="1" applyAlignment="1">
      <alignment horizontal="center" vertical="center"/>
    </xf>
    <xf numFmtId="0" fontId="0" fillId="0" borderId="13" xfId="1" applyFont="1" applyBorder="1" applyAlignment="1">
      <alignment horizontal="center" vertical="center"/>
    </xf>
    <xf numFmtId="0" fontId="0" fillId="0" borderId="9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13" borderId="1" xfId="1" applyFont="1" applyFill="1" applyBorder="1" applyAlignment="1">
      <alignment horizontal="center" vertical="center" wrapText="1"/>
    </xf>
    <xf numFmtId="0" fontId="1" fillId="18" borderId="1" xfId="1" applyFont="1" applyFill="1" applyBorder="1" applyAlignment="1">
      <alignment horizontal="left" vertical="center" wrapText="1"/>
    </xf>
    <xf numFmtId="0" fontId="1" fillId="23" borderId="1" xfId="1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16" borderId="2" xfId="0" applyFont="1" applyFill="1" applyBorder="1" applyAlignment="1">
      <alignment horizontal="left" vertical="center" wrapText="1"/>
    </xf>
    <xf numFmtId="0" fontId="1" fillId="24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1" xr:uid="{9262D5B0-0329-4466-8DF6-2E4E6B056E64}"/>
    <cellStyle name="Normal 3" xfId="2" xr:uid="{EC6DE17E-D4C7-4C65-B9D2-6547D6892B5B}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D3B8E6"/>
      <color rgb="FFB688D6"/>
      <color rgb="FFFFBF61"/>
      <color rgb="FFFF9900"/>
      <color rgb="FFF0B1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710046</xdr:colOff>
      <xdr:row>60</xdr:row>
      <xdr:rowOff>11596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5D6FD1-7C01-43B1-A844-BFF7C42A8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36046" cy="114415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152400</xdr:colOff>
      <xdr:row>28</xdr:row>
      <xdr:rowOff>5623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DD86BA-1604-4869-033C-811EDF1A0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5161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72527-CA06-48BD-953D-DC67E99814C1}">
  <dimension ref="A1"/>
  <sheetViews>
    <sheetView zoomScale="55" zoomScaleNormal="55" workbookViewId="0">
      <selection activeCell="AG32" sqref="AG32"/>
    </sheetView>
  </sheetViews>
  <sheetFormatPr defaultColWidth="11.42578125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D52C0-08FF-4657-A336-7B0ECBCB0A46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X22"/>
  <sheetViews>
    <sheetView topLeftCell="DC1" zoomScale="47" zoomScaleNormal="47" workbookViewId="0">
      <selection activeCell="DH15" sqref="DH15"/>
    </sheetView>
  </sheetViews>
  <sheetFormatPr defaultColWidth="11.42578125" defaultRowHeight="15" x14ac:dyDescent="0.25"/>
  <cols>
    <col min="1" max="1" width="20.7109375" bestFit="1" customWidth="1"/>
    <col min="2" max="2" width="17.42578125" bestFit="1" customWidth="1"/>
    <col min="4" max="4" width="33.28515625" bestFit="1" customWidth="1"/>
    <col min="5" max="10" width="30.5703125" customWidth="1"/>
    <col min="11" max="11" width="33.28515625" bestFit="1" customWidth="1"/>
    <col min="12" max="17" width="30.5703125" customWidth="1"/>
    <col min="18" max="18" width="33.28515625" bestFit="1" customWidth="1"/>
    <col min="19" max="24" width="30.5703125" customWidth="1"/>
    <col min="25" max="25" width="33.28515625" bestFit="1" customWidth="1"/>
    <col min="26" max="31" width="30.5703125" customWidth="1"/>
    <col min="32" max="32" width="33.28515625" bestFit="1" customWidth="1"/>
    <col min="33" max="38" width="30.5703125" customWidth="1"/>
    <col min="39" max="39" width="33.28515625" bestFit="1" customWidth="1"/>
    <col min="40" max="45" width="30.5703125" customWidth="1"/>
    <col min="46" max="46" width="33.28515625" bestFit="1" customWidth="1"/>
    <col min="47" max="52" width="30.5703125" customWidth="1"/>
    <col min="53" max="53" width="33.28515625" bestFit="1" customWidth="1"/>
    <col min="54" max="66" width="30.5703125" customWidth="1"/>
    <col min="67" max="67" width="33.28515625" bestFit="1" customWidth="1"/>
    <col min="68" max="73" width="30.5703125" customWidth="1"/>
    <col min="74" max="74" width="33.28515625" bestFit="1" customWidth="1"/>
    <col min="75" max="80" width="30.5703125" customWidth="1"/>
    <col min="81" max="81" width="33.28515625" bestFit="1" customWidth="1"/>
    <col min="82" max="87" width="30.5703125" customWidth="1"/>
    <col min="88" max="88" width="33.28515625" bestFit="1" customWidth="1"/>
    <col min="89" max="94" width="30.5703125" customWidth="1"/>
    <col min="95" max="95" width="33.28515625" bestFit="1" customWidth="1"/>
    <col min="96" max="101" width="30.5703125" customWidth="1"/>
    <col min="102" max="102" width="33.28515625" bestFit="1" customWidth="1"/>
    <col min="103" max="108" width="30.5703125" customWidth="1"/>
    <col min="109" max="109" width="33.28515625" bestFit="1" customWidth="1"/>
    <col min="110" max="114" width="30.5703125" customWidth="1"/>
    <col min="116" max="121" width="30.5703125" customWidth="1"/>
    <col min="123" max="128" width="30.5703125" customWidth="1"/>
  </cols>
  <sheetData>
    <row r="2" spans="1:128" s="115" customFormat="1" ht="15.75" x14ac:dyDescent="0.25">
      <c r="A2" s="114" t="s">
        <v>51</v>
      </c>
      <c r="B2" s="114" t="s">
        <v>52</v>
      </c>
      <c r="D2" s="131" t="s">
        <v>53</v>
      </c>
      <c r="E2" s="131"/>
      <c r="F2" s="131"/>
      <c r="G2" s="131"/>
      <c r="H2" s="131"/>
      <c r="I2" s="131"/>
      <c r="J2" s="116"/>
      <c r="K2" s="131" t="s">
        <v>54</v>
      </c>
      <c r="L2" s="131"/>
      <c r="M2" s="131"/>
      <c r="N2" s="131"/>
      <c r="O2" s="131"/>
      <c r="P2" s="116"/>
      <c r="R2" s="131" t="s">
        <v>55</v>
      </c>
      <c r="S2" s="131"/>
      <c r="T2" s="131"/>
      <c r="U2" s="131"/>
      <c r="V2" s="131"/>
      <c r="W2" s="131"/>
      <c r="Y2" s="131" t="s">
        <v>56</v>
      </c>
      <c r="Z2" s="131"/>
      <c r="AA2" s="131"/>
      <c r="AB2" s="131"/>
      <c r="AC2" s="131"/>
      <c r="AD2" s="131"/>
      <c r="AF2" s="131" t="s">
        <v>57</v>
      </c>
      <c r="AG2" s="131"/>
      <c r="AH2" s="131"/>
      <c r="AI2" s="131"/>
      <c r="AJ2" s="131"/>
      <c r="AK2" s="131"/>
      <c r="AM2" s="131" t="s">
        <v>58</v>
      </c>
      <c r="AN2" s="131"/>
      <c r="AO2" s="131"/>
      <c r="AP2" s="131"/>
      <c r="AQ2" s="131"/>
      <c r="AR2" s="131"/>
      <c r="AT2" s="131" t="s">
        <v>59</v>
      </c>
      <c r="AU2" s="131"/>
      <c r="AV2" s="131"/>
      <c r="AW2" s="131"/>
      <c r="AX2" s="131"/>
      <c r="AY2" s="131"/>
      <c r="BA2" s="131" t="s">
        <v>60</v>
      </c>
      <c r="BB2" s="131"/>
      <c r="BC2" s="131"/>
      <c r="BD2" s="131"/>
      <c r="BE2" s="131"/>
      <c r="BF2" s="131"/>
      <c r="BH2" s="131" t="s">
        <v>61</v>
      </c>
      <c r="BI2" s="131"/>
      <c r="BJ2" s="131"/>
      <c r="BK2" s="131"/>
      <c r="BL2" s="131"/>
      <c r="BM2" s="131"/>
      <c r="BO2" s="131" t="s">
        <v>62</v>
      </c>
      <c r="BP2" s="131"/>
      <c r="BQ2" s="131"/>
      <c r="BR2" s="131"/>
      <c r="BS2" s="131"/>
      <c r="BT2" s="131"/>
      <c r="BV2" s="131" t="s">
        <v>63</v>
      </c>
      <c r="BW2" s="131"/>
      <c r="BX2" s="131"/>
      <c r="BY2" s="131"/>
      <c r="BZ2" s="131"/>
      <c r="CA2" s="131"/>
      <c r="CC2" s="131" t="s">
        <v>64</v>
      </c>
      <c r="CD2" s="131"/>
      <c r="CE2" s="131"/>
      <c r="CF2" s="131"/>
      <c r="CG2" s="131"/>
      <c r="CH2" s="131"/>
      <c r="CJ2" s="131" t="s">
        <v>65</v>
      </c>
      <c r="CK2" s="131"/>
      <c r="CL2" s="131"/>
      <c r="CM2" s="131"/>
      <c r="CN2" s="131"/>
      <c r="CO2" s="131"/>
      <c r="CQ2" s="131" t="s">
        <v>66</v>
      </c>
      <c r="CR2" s="131"/>
      <c r="CS2" s="131"/>
      <c r="CT2" s="131"/>
      <c r="CU2" s="131"/>
      <c r="CV2" s="131"/>
      <c r="CX2" s="131" t="s">
        <v>67</v>
      </c>
      <c r="CY2" s="131"/>
      <c r="CZ2" s="131"/>
      <c r="DA2" s="131"/>
      <c r="DB2" s="131"/>
      <c r="DC2" s="131"/>
      <c r="DE2" s="131" t="s">
        <v>68</v>
      </c>
      <c r="DF2" s="131"/>
      <c r="DG2" s="131"/>
      <c r="DH2" s="131"/>
      <c r="DI2" s="131"/>
      <c r="DJ2" s="131"/>
      <c r="DL2" s="131" t="s">
        <v>69</v>
      </c>
      <c r="DM2" s="131"/>
      <c r="DN2" s="131"/>
      <c r="DO2" s="131"/>
      <c r="DP2" s="131"/>
      <c r="DQ2" s="131"/>
      <c r="DS2" s="131" t="s">
        <v>70</v>
      </c>
      <c r="DT2" s="131"/>
      <c r="DU2" s="131"/>
      <c r="DV2" s="131"/>
      <c r="DW2" s="131"/>
      <c r="DX2" s="131"/>
    </row>
    <row r="3" spans="1:128" s="115" customFormat="1" ht="15.75" x14ac:dyDescent="0.25">
      <c r="A3" s="114" t="s">
        <v>71</v>
      </c>
      <c r="B3" s="117">
        <v>3</v>
      </c>
      <c r="D3" s="118" t="s">
        <v>72</v>
      </c>
      <c r="E3" s="116">
        <v>2</v>
      </c>
      <c r="F3" s="116">
        <f>E3+1</f>
        <v>3</v>
      </c>
      <c r="G3" s="116">
        <f t="shared" ref="G3:I3" si="0">F3+1</f>
        <v>4</v>
      </c>
      <c r="H3" s="116">
        <f t="shared" si="0"/>
        <v>5</v>
      </c>
      <c r="I3" s="116">
        <f t="shared" si="0"/>
        <v>6</v>
      </c>
      <c r="J3" s="116"/>
      <c r="K3" s="118" t="str">
        <f>$D$3</f>
        <v>Hora</v>
      </c>
      <c r="L3" s="116">
        <f>I3+3</f>
        <v>9</v>
      </c>
      <c r="M3" s="116">
        <f>L3+1</f>
        <v>10</v>
      </c>
      <c r="N3" s="116">
        <f t="shared" ref="N3:P3" si="1">M3+1</f>
        <v>11</v>
      </c>
      <c r="O3" s="116">
        <f t="shared" si="1"/>
        <v>12</v>
      </c>
      <c r="P3" s="116">
        <f t="shared" si="1"/>
        <v>13</v>
      </c>
      <c r="R3" s="118" t="str">
        <f>$D$3</f>
        <v>Hora</v>
      </c>
      <c r="S3" s="116">
        <f>P3+3</f>
        <v>16</v>
      </c>
      <c r="T3" s="116">
        <f>S3+1</f>
        <v>17</v>
      </c>
      <c r="U3" s="116">
        <f t="shared" ref="U3:W3" si="2">T3+1</f>
        <v>18</v>
      </c>
      <c r="V3" s="116">
        <f t="shared" si="2"/>
        <v>19</v>
      </c>
      <c r="W3" s="116">
        <f t="shared" si="2"/>
        <v>20</v>
      </c>
      <c r="Y3" s="118" t="str">
        <f>$D$3</f>
        <v>Hora</v>
      </c>
      <c r="Z3" s="116">
        <f>W3+3</f>
        <v>23</v>
      </c>
      <c r="AA3" s="116">
        <f>Z3+1</f>
        <v>24</v>
      </c>
      <c r="AB3" s="116">
        <f t="shared" ref="AB3:AD3" si="3">AA3+1</f>
        <v>25</v>
      </c>
      <c r="AC3" s="116">
        <f t="shared" si="3"/>
        <v>26</v>
      </c>
      <c r="AD3" s="116">
        <f t="shared" si="3"/>
        <v>27</v>
      </c>
      <c r="AF3" s="118" t="str">
        <f>$D$3</f>
        <v>Hora</v>
      </c>
      <c r="AG3" s="116">
        <f>2</f>
        <v>2</v>
      </c>
      <c r="AH3" s="116">
        <f>AG3+1</f>
        <v>3</v>
      </c>
      <c r="AI3" s="116">
        <f t="shared" ref="AI3:AK3" si="4">AH3+1</f>
        <v>4</v>
      </c>
      <c r="AJ3" s="116">
        <f t="shared" si="4"/>
        <v>5</v>
      </c>
      <c r="AK3" s="116">
        <f t="shared" si="4"/>
        <v>6</v>
      </c>
      <c r="AM3" s="118" t="str">
        <f>$D$3</f>
        <v>Hora</v>
      </c>
      <c r="AN3" s="116">
        <f>AK3+3</f>
        <v>9</v>
      </c>
      <c r="AO3" s="116">
        <f>AN3+1</f>
        <v>10</v>
      </c>
      <c r="AP3" s="116">
        <f t="shared" ref="AP3:AR3" si="5">AO3+1</f>
        <v>11</v>
      </c>
      <c r="AQ3" s="116">
        <f t="shared" si="5"/>
        <v>12</v>
      </c>
      <c r="AR3" s="116">
        <f t="shared" si="5"/>
        <v>13</v>
      </c>
      <c r="AT3" s="118" t="str">
        <f>$D$3</f>
        <v>Hora</v>
      </c>
      <c r="AU3" s="116">
        <f>AR3+3</f>
        <v>16</v>
      </c>
      <c r="AV3" s="116">
        <f>AU3+1</f>
        <v>17</v>
      </c>
      <c r="AW3" s="116">
        <f t="shared" ref="AW3:AY3" si="6">AV3+1</f>
        <v>18</v>
      </c>
      <c r="AX3" s="116">
        <f t="shared" si="6"/>
        <v>19</v>
      </c>
      <c r="AY3" s="116">
        <f t="shared" si="6"/>
        <v>20</v>
      </c>
      <c r="BA3" s="118" t="str">
        <f>$D$3</f>
        <v>Hora</v>
      </c>
      <c r="BB3" s="116">
        <f>AY3+3</f>
        <v>23</v>
      </c>
      <c r="BC3" s="116">
        <f>BB3+1</f>
        <v>24</v>
      </c>
      <c r="BD3" s="116">
        <f t="shared" ref="BD3:BF3" si="7">BC3+1</f>
        <v>25</v>
      </c>
      <c r="BE3" s="116">
        <f t="shared" si="7"/>
        <v>26</v>
      </c>
      <c r="BF3" s="116">
        <f t="shared" si="7"/>
        <v>27</v>
      </c>
      <c r="BH3" s="118" t="str">
        <f>$D$3</f>
        <v>Hora</v>
      </c>
      <c r="BI3" s="116">
        <f>6</f>
        <v>6</v>
      </c>
      <c r="BJ3" s="116">
        <f>BI3+1</f>
        <v>7</v>
      </c>
      <c r="BK3" s="116">
        <f t="shared" ref="BK3:BM3" si="8">BJ3+1</f>
        <v>8</v>
      </c>
      <c r="BL3" s="116">
        <f t="shared" si="8"/>
        <v>9</v>
      </c>
      <c r="BM3" s="116">
        <f t="shared" si="8"/>
        <v>10</v>
      </c>
      <c r="BO3" s="118" t="str">
        <f>$D$3</f>
        <v>Hora</v>
      </c>
      <c r="BP3" s="116">
        <f>BM3+3</f>
        <v>13</v>
      </c>
      <c r="BQ3" s="116">
        <f t="shared" ref="BQ3:BT3" si="9">BP3+1</f>
        <v>14</v>
      </c>
      <c r="BR3" s="116">
        <f t="shared" si="9"/>
        <v>15</v>
      </c>
      <c r="BS3" s="116">
        <f t="shared" si="9"/>
        <v>16</v>
      </c>
      <c r="BT3" s="116">
        <f t="shared" si="9"/>
        <v>17</v>
      </c>
      <c r="BV3" s="118" t="str">
        <f>$D$3</f>
        <v>Hora</v>
      </c>
      <c r="BW3" s="116">
        <f>BT3+3</f>
        <v>20</v>
      </c>
      <c r="BX3" s="116">
        <f t="shared" ref="BX3:CA3" si="10">BW3+1</f>
        <v>21</v>
      </c>
      <c r="BY3" s="116">
        <f t="shared" si="10"/>
        <v>22</v>
      </c>
      <c r="BZ3" s="116">
        <f t="shared" si="10"/>
        <v>23</v>
      </c>
      <c r="CA3" s="116">
        <f t="shared" si="10"/>
        <v>24</v>
      </c>
      <c r="CC3" s="118" t="str">
        <f>$D$3</f>
        <v>Hora</v>
      </c>
      <c r="CD3" s="116">
        <f>CA3+3</f>
        <v>27</v>
      </c>
      <c r="CE3" s="116">
        <f t="shared" ref="CE3:CF3" si="11">CD3+1</f>
        <v>28</v>
      </c>
      <c r="CF3" s="116">
        <f t="shared" si="11"/>
        <v>29</v>
      </c>
      <c r="CG3" s="116">
        <f t="shared" ref="CG3" si="12">CF3+1</f>
        <v>30</v>
      </c>
      <c r="CH3" s="116">
        <v>1</v>
      </c>
      <c r="CJ3" s="118" t="str">
        <f>$D$3</f>
        <v>Hora</v>
      </c>
      <c r="CK3" s="116">
        <v>4</v>
      </c>
      <c r="CL3" s="116">
        <f t="shared" ref="CL3:CO3" si="13">CK3+1</f>
        <v>5</v>
      </c>
      <c r="CM3" s="116">
        <f t="shared" si="13"/>
        <v>6</v>
      </c>
      <c r="CN3" s="116">
        <f t="shared" si="13"/>
        <v>7</v>
      </c>
      <c r="CO3" s="116">
        <f t="shared" si="13"/>
        <v>8</v>
      </c>
      <c r="CQ3" s="118" t="str">
        <f>$D$3</f>
        <v>Hora</v>
      </c>
      <c r="CR3" s="116">
        <f>CO3+3</f>
        <v>11</v>
      </c>
      <c r="CS3" s="116">
        <f t="shared" ref="CS3:CV3" si="14">CR3+1</f>
        <v>12</v>
      </c>
      <c r="CT3" s="116">
        <f t="shared" si="14"/>
        <v>13</v>
      </c>
      <c r="CU3" s="116">
        <f t="shared" si="14"/>
        <v>14</v>
      </c>
      <c r="CV3" s="116">
        <f t="shared" si="14"/>
        <v>15</v>
      </c>
      <c r="CX3" s="118"/>
      <c r="CY3" s="116">
        <f>CV3+3</f>
        <v>18</v>
      </c>
      <c r="CZ3" s="116">
        <f t="shared" ref="CZ3:DC3" si="15">CY3+1</f>
        <v>19</v>
      </c>
      <c r="DA3" s="116">
        <f t="shared" si="15"/>
        <v>20</v>
      </c>
      <c r="DB3" s="116">
        <f t="shared" si="15"/>
        <v>21</v>
      </c>
      <c r="DC3" s="116">
        <f t="shared" si="15"/>
        <v>22</v>
      </c>
      <c r="DE3" s="118" t="str">
        <f>$D$3</f>
        <v>Hora</v>
      </c>
      <c r="DF3" s="116">
        <f>DC3+3</f>
        <v>25</v>
      </c>
      <c r="DG3" s="116">
        <f t="shared" ref="DG3:DJ3" si="16">DF3+1</f>
        <v>26</v>
      </c>
      <c r="DH3" s="116">
        <f t="shared" si="16"/>
        <v>27</v>
      </c>
      <c r="DI3" s="116">
        <f t="shared" si="16"/>
        <v>28</v>
      </c>
      <c r="DJ3" s="116">
        <f t="shared" si="16"/>
        <v>29</v>
      </c>
      <c r="DL3" s="118" t="str">
        <f>$D$3</f>
        <v>Hora</v>
      </c>
      <c r="DM3" s="116">
        <v>1</v>
      </c>
      <c r="DN3" s="116">
        <f t="shared" ref="DN3" si="17">DM3+1</f>
        <v>2</v>
      </c>
      <c r="DO3" s="116">
        <f t="shared" ref="DO3" si="18">DN3+1</f>
        <v>3</v>
      </c>
      <c r="DP3" s="116">
        <f t="shared" ref="DP3" si="19">DO3+1</f>
        <v>4</v>
      </c>
      <c r="DQ3" s="116">
        <f t="shared" ref="DQ3" si="20">DP3+1</f>
        <v>5</v>
      </c>
      <c r="DS3" s="118" t="str">
        <f>$D$3</f>
        <v>Hora</v>
      </c>
      <c r="DT3" s="116">
        <f>DQ3+3</f>
        <v>8</v>
      </c>
      <c r="DU3" s="116">
        <f t="shared" ref="DU3" si="21">DT3+1</f>
        <v>9</v>
      </c>
      <c r="DV3" s="116">
        <f t="shared" ref="DV3" si="22">DU3+1</f>
        <v>10</v>
      </c>
      <c r="DW3" s="116">
        <f t="shared" ref="DW3" si="23">DV3+1</f>
        <v>11</v>
      </c>
      <c r="DX3" s="116">
        <f t="shared" ref="DX3" si="24">DW3+1</f>
        <v>12</v>
      </c>
    </row>
    <row r="4" spans="1:128" s="115" customFormat="1" ht="15.75" x14ac:dyDescent="0.25">
      <c r="A4" s="114" t="s">
        <v>73</v>
      </c>
      <c r="B4" s="117">
        <v>1</v>
      </c>
      <c r="D4" s="119"/>
      <c r="E4" s="120" t="s">
        <v>74</v>
      </c>
      <c r="F4" s="120" t="s">
        <v>75</v>
      </c>
      <c r="G4" s="120" t="s">
        <v>76</v>
      </c>
      <c r="H4" s="120" t="s">
        <v>77</v>
      </c>
      <c r="I4" s="120" t="s">
        <v>78</v>
      </c>
      <c r="K4" s="119"/>
      <c r="L4" s="120" t="s">
        <v>74</v>
      </c>
      <c r="M4" s="120" t="s">
        <v>75</v>
      </c>
      <c r="N4" s="120" t="s">
        <v>76</v>
      </c>
      <c r="O4" s="120" t="s">
        <v>77</v>
      </c>
      <c r="P4" s="120" t="s">
        <v>78</v>
      </c>
      <c r="R4" s="119"/>
      <c r="S4" s="120" t="s">
        <v>74</v>
      </c>
      <c r="T4" s="120" t="s">
        <v>75</v>
      </c>
      <c r="U4" s="120" t="s">
        <v>76</v>
      </c>
      <c r="V4" s="120" t="s">
        <v>77</v>
      </c>
      <c r="W4" s="120" t="s">
        <v>78</v>
      </c>
      <c r="Y4" s="119"/>
      <c r="Z4" s="120" t="s">
        <v>74</v>
      </c>
      <c r="AA4" s="120" t="s">
        <v>75</v>
      </c>
      <c r="AB4" s="120" t="s">
        <v>76</v>
      </c>
      <c r="AC4" s="120" t="s">
        <v>77</v>
      </c>
      <c r="AD4" s="120" t="s">
        <v>78</v>
      </c>
      <c r="AF4" s="119"/>
      <c r="AG4" s="120" t="s">
        <v>74</v>
      </c>
      <c r="AH4" s="120" t="s">
        <v>75</v>
      </c>
      <c r="AI4" s="120" t="s">
        <v>76</v>
      </c>
      <c r="AJ4" s="120" t="s">
        <v>77</v>
      </c>
      <c r="AK4" s="120" t="s">
        <v>78</v>
      </c>
      <c r="AM4" s="119"/>
      <c r="AN4" s="120" t="s">
        <v>74</v>
      </c>
      <c r="AO4" s="120" t="s">
        <v>75</v>
      </c>
      <c r="AP4" s="120" t="s">
        <v>76</v>
      </c>
      <c r="AQ4" s="120" t="s">
        <v>77</v>
      </c>
      <c r="AR4" s="120" t="s">
        <v>78</v>
      </c>
      <c r="AT4" s="119"/>
      <c r="AU4" s="120" t="s">
        <v>74</v>
      </c>
      <c r="AV4" s="120" t="s">
        <v>75</v>
      </c>
      <c r="AW4" s="120" t="s">
        <v>76</v>
      </c>
      <c r="AX4" s="120" t="s">
        <v>77</v>
      </c>
      <c r="AY4" s="120" t="s">
        <v>78</v>
      </c>
      <c r="BA4" s="119"/>
      <c r="BB4" s="120" t="s">
        <v>74</v>
      </c>
      <c r="BC4" s="120" t="s">
        <v>75</v>
      </c>
      <c r="BD4" s="120" t="s">
        <v>76</v>
      </c>
      <c r="BE4" s="120" t="s">
        <v>77</v>
      </c>
      <c r="BF4" s="120" t="s">
        <v>78</v>
      </c>
      <c r="BH4" s="119"/>
      <c r="BI4" s="120" t="s">
        <v>74</v>
      </c>
      <c r="BJ4" s="120" t="s">
        <v>75</v>
      </c>
      <c r="BK4" s="120" t="s">
        <v>76</v>
      </c>
      <c r="BL4" s="120" t="s">
        <v>77</v>
      </c>
      <c r="BM4" s="120" t="s">
        <v>78</v>
      </c>
      <c r="BO4" s="119"/>
      <c r="BP4" s="120" t="s">
        <v>74</v>
      </c>
      <c r="BQ4" s="120" t="s">
        <v>75</v>
      </c>
      <c r="BR4" s="121" t="s">
        <v>76</v>
      </c>
      <c r="BS4" s="120" t="s">
        <v>77</v>
      </c>
      <c r="BT4" s="120" t="s">
        <v>78</v>
      </c>
      <c r="BV4" s="119"/>
      <c r="BW4" s="120" t="s">
        <v>74</v>
      </c>
      <c r="BX4" s="120" t="s">
        <v>75</v>
      </c>
      <c r="BY4" s="120" t="s">
        <v>76</v>
      </c>
      <c r="BZ4" s="120" t="s">
        <v>77</v>
      </c>
      <c r="CA4" s="120" t="s">
        <v>78</v>
      </c>
      <c r="CC4" s="119"/>
      <c r="CD4" s="120" t="s">
        <v>74</v>
      </c>
      <c r="CE4" s="120" t="s">
        <v>75</v>
      </c>
      <c r="CF4" s="120" t="s">
        <v>76</v>
      </c>
      <c r="CG4" s="120" t="s">
        <v>79</v>
      </c>
      <c r="CH4" s="120" t="s">
        <v>78</v>
      </c>
      <c r="CJ4" s="119"/>
      <c r="CK4" s="120" t="s">
        <v>74</v>
      </c>
      <c r="CL4" s="120" t="s">
        <v>75</v>
      </c>
      <c r="CM4" s="120" t="s">
        <v>76</v>
      </c>
      <c r="CN4" s="120" t="s">
        <v>77</v>
      </c>
      <c r="CO4" s="120" t="s">
        <v>78</v>
      </c>
      <c r="CQ4" s="119"/>
      <c r="CR4" s="120" t="s">
        <v>74</v>
      </c>
      <c r="CS4" s="120" t="s">
        <v>75</v>
      </c>
      <c r="CT4" s="120" t="s">
        <v>76</v>
      </c>
      <c r="CU4" s="120" t="s">
        <v>77</v>
      </c>
      <c r="CV4" s="120" t="s">
        <v>78</v>
      </c>
      <c r="CX4" s="119"/>
      <c r="CY4" s="120" t="s">
        <v>74</v>
      </c>
      <c r="CZ4" s="120" t="s">
        <v>75</v>
      </c>
      <c r="DA4" s="121" t="s">
        <v>76</v>
      </c>
      <c r="DB4" s="120" t="s">
        <v>77</v>
      </c>
      <c r="DC4" s="120" t="s">
        <v>78</v>
      </c>
      <c r="DE4" s="119"/>
      <c r="DF4" s="121" t="s">
        <v>74</v>
      </c>
      <c r="DG4" s="121" t="s">
        <v>75</v>
      </c>
      <c r="DH4" s="121" t="s">
        <v>76</v>
      </c>
      <c r="DI4" s="121" t="s">
        <v>77</v>
      </c>
      <c r="DJ4" s="121" t="s">
        <v>78</v>
      </c>
      <c r="DL4" s="119"/>
      <c r="DM4" s="120" t="s">
        <v>74</v>
      </c>
      <c r="DN4" s="120" t="s">
        <v>75</v>
      </c>
      <c r="DO4" s="120" t="s">
        <v>76</v>
      </c>
      <c r="DP4" s="120" t="s">
        <v>77</v>
      </c>
      <c r="DQ4" s="120" t="s">
        <v>78</v>
      </c>
      <c r="DS4" s="119"/>
      <c r="DT4" s="120" t="s">
        <v>74</v>
      </c>
      <c r="DU4" s="120" t="s">
        <v>75</v>
      </c>
      <c r="DV4" s="120" t="s">
        <v>76</v>
      </c>
      <c r="DW4" s="120" t="s">
        <v>77</v>
      </c>
      <c r="DX4" s="120" t="s">
        <v>78</v>
      </c>
    </row>
    <row r="5" spans="1:128" ht="93" customHeight="1" x14ac:dyDescent="0.25">
      <c r="A5" s="40" t="s">
        <v>80</v>
      </c>
      <c r="B5" s="41" t="s">
        <v>81</v>
      </c>
      <c r="D5" s="1" t="s">
        <v>82</v>
      </c>
      <c r="E5" s="73"/>
      <c r="F5" s="64"/>
      <c r="G5" s="64"/>
      <c r="H5" s="64"/>
      <c r="I5" s="64"/>
      <c r="K5" s="1" t="s">
        <v>82</v>
      </c>
      <c r="L5" s="73"/>
      <c r="M5" s="64"/>
      <c r="N5" s="64"/>
      <c r="O5" s="64"/>
      <c r="P5" s="64"/>
      <c r="R5" s="1" t="s">
        <v>82</v>
      </c>
      <c r="S5" s="73"/>
      <c r="T5" s="64"/>
      <c r="U5" s="64"/>
      <c r="V5" s="64"/>
      <c r="W5" s="64"/>
      <c r="Y5" s="1" t="s">
        <v>82</v>
      </c>
      <c r="Z5" s="73"/>
      <c r="AA5" s="64"/>
      <c r="AB5" s="64"/>
      <c r="AC5" s="64"/>
      <c r="AD5" s="64"/>
      <c r="AF5" s="1" t="s">
        <v>82</v>
      </c>
      <c r="AG5" s="73"/>
      <c r="AH5" s="64"/>
      <c r="AI5" s="64"/>
      <c r="AJ5" s="64"/>
      <c r="AK5" s="64"/>
      <c r="AM5" s="1" t="s">
        <v>82</v>
      </c>
      <c r="AN5" s="73"/>
      <c r="AO5" s="64"/>
      <c r="AP5" s="64"/>
      <c r="AQ5" s="64"/>
      <c r="AR5" s="65"/>
      <c r="AT5" s="1" t="s">
        <v>82</v>
      </c>
      <c r="AU5" s="73"/>
      <c r="AV5" s="64"/>
      <c r="AW5" s="64"/>
      <c r="AX5" s="72"/>
      <c r="AY5" s="64"/>
      <c r="BA5" s="1" t="s">
        <v>82</v>
      </c>
      <c r="BB5" s="73"/>
      <c r="BC5" s="64"/>
      <c r="BD5" s="64"/>
      <c r="BE5" s="64"/>
      <c r="BF5" s="72"/>
      <c r="BH5" s="1" t="s">
        <v>82</v>
      </c>
      <c r="BI5" s="75"/>
      <c r="BJ5" s="76"/>
      <c r="BK5" s="77"/>
      <c r="BL5" s="78"/>
      <c r="BM5" s="79"/>
      <c r="BO5" s="1" t="s">
        <v>82</v>
      </c>
      <c r="BP5" s="84"/>
      <c r="BQ5" s="76"/>
      <c r="BR5" s="76"/>
      <c r="BS5" s="64"/>
      <c r="BT5" s="64"/>
      <c r="BV5" s="1" t="s">
        <v>82</v>
      </c>
      <c r="BW5" s="73"/>
      <c r="BX5" s="64"/>
      <c r="BY5" s="64"/>
      <c r="BZ5" s="64"/>
      <c r="CA5" s="64"/>
      <c r="CC5" s="1" t="s">
        <v>82</v>
      </c>
      <c r="CD5" s="73"/>
      <c r="CE5" s="64"/>
      <c r="CF5" s="64"/>
      <c r="CG5" s="64"/>
      <c r="CH5" s="72"/>
      <c r="CJ5" s="1" t="s">
        <v>82</v>
      </c>
      <c r="CK5" s="73"/>
      <c r="CL5" s="64"/>
      <c r="CM5" s="64"/>
      <c r="CN5" s="64"/>
      <c r="CO5" s="64"/>
      <c r="CQ5" s="1" t="s">
        <v>82</v>
      </c>
      <c r="CR5" s="73"/>
      <c r="CS5" s="64"/>
      <c r="CT5" s="64"/>
      <c r="CU5" s="64"/>
      <c r="CV5" s="64"/>
      <c r="CX5" s="1" t="s">
        <v>82</v>
      </c>
      <c r="CY5" s="73"/>
      <c r="CZ5" s="64"/>
      <c r="DA5" s="64"/>
      <c r="DB5" s="64"/>
      <c r="DC5" s="64"/>
      <c r="DE5" s="1" t="s">
        <v>82</v>
      </c>
      <c r="DF5" s="73"/>
      <c r="DG5" s="64"/>
      <c r="DH5" s="64"/>
      <c r="DI5" s="64"/>
      <c r="DJ5" s="64"/>
      <c r="DL5" s="1" t="s">
        <v>82</v>
      </c>
      <c r="DM5" s="77"/>
      <c r="DN5" s="76"/>
      <c r="DO5" s="76"/>
      <c r="DP5" s="77"/>
      <c r="DQ5" s="77"/>
      <c r="DS5" s="1" t="s">
        <v>82</v>
      </c>
      <c r="DT5" s="77"/>
      <c r="DU5" s="76"/>
      <c r="DV5" s="76"/>
      <c r="DW5" s="77"/>
      <c r="DX5" s="77"/>
    </row>
    <row r="6" spans="1:128" ht="93.6" customHeight="1" x14ac:dyDescent="0.25">
      <c r="A6" s="11"/>
      <c r="B6" s="11"/>
      <c r="D6" s="1" t="s">
        <v>83</v>
      </c>
      <c r="E6" s="73"/>
      <c r="F6" s="74"/>
      <c r="G6" s="64"/>
      <c r="H6" s="64"/>
      <c r="I6" s="64"/>
      <c r="K6" s="1" t="s">
        <v>83</v>
      </c>
      <c r="L6" s="73"/>
      <c r="M6" s="74"/>
      <c r="N6" s="64"/>
      <c r="O6" s="64"/>
      <c r="P6" s="64"/>
      <c r="R6" s="1" t="s">
        <v>83</v>
      </c>
      <c r="S6" s="73"/>
      <c r="T6" s="74"/>
      <c r="U6" s="64"/>
      <c r="V6" s="64"/>
      <c r="W6" s="64"/>
      <c r="Y6" s="1" t="s">
        <v>83</v>
      </c>
      <c r="Z6" s="73"/>
      <c r="AA6" s="74"/>
      <c r="AB6" s="64"/>
      <c r="AC6" s="64"/>
      <c r="AD6" s="64"/>
      <c r="AF6" s="1" t="s">
        <v>83</v>
      </c>
      <c r="AG6" s="73"/>
      <c r="AH6" s="74"/>
      <c r="AI6" s="64"/>
      <c r="AJ6" s="64"/>
      <c r="AK6" s="64"/>
      <c r="AM6" s="1" t="s">
        <v>83</v>
      </c>
      <c r="AN6" s="73"/>
      <c r="AO6" s="74"/>
      <c r="AP6" s="64"/>
      <c r="AQ6" s="64"/>
      <c r="AR6" s="65"/>
      <c r="AT6" s="1" t="s">
        <v>83</v>
      </c>
      <c r="AU6" s="73"/>
      <c r="AV6" s="74"/>
      <c r="AW6" s="64"/>
      <c r="AX6" s="72"/>
      <c r="AY6" s="64"/>
      <c r="BA6" s="1" t="s">
        <v>83</v>
      </c>
      <c r="BB6" s="73"/>
      <c r="BC6" s="74"/>
      <c r="BD6" s="64"/>
      <c r="BE6" s="64"/>
      <c r="BF6" s="72"/>
      <c r="BH6" s="1" t="s">
        <v>83</v>
      </c>
      <c r="BI6" s="80"/>
      <c r="BJ6" s="81"/>
      <c r="BK6" s="77"/>
      <c r="BL6" s="77"/>
      <c r="BM6" s="79"/>
      <c r="BO6" s="1" t="s">
        <v>83</v>
      </c>
      <c r="BP6" s="84"/>
      <c r="BQ6" s="77"/>
      <c r="BR6" s="76"/>
      <c r="BS6" s="64"/>
      <c r="BT6" s="64"/>
      <c r="BV6" s="1" t="s">
        <v>83</v>
      </c>
      <c r="BW6" s="73"/>
      <c r="BX6" s="74"/>
      <c r="BY6" s="64"/>
      <c r="BZ6" s="64"/>
      <c r="CA6" s="64"/>
      <c r="CC6" s="1" t="s">
        <v>83</v>
      </c>
      <c r="CD6" s="73"/>
      <c r="CE6" s="74"/>
      <c r="CF6" s="64"/>
      <c r="CG6" s="64"/>
      <c r="CH6" s="72"/>
      <c r="CJ6" s="1" t="s">
        <v>83</v>
      </c>
      <c r="CK6" s="73"/>
      <c r="CL6" s="74"/>
      <c r="CM6" s="64"/>
      <c r="CN6" s="64"/>
      <c r="CO6" s="64"/>
      <c r="CQ6" s="1" t="s">
        <v>83</v>
      </c>
      <c r="CR6" s="73"/>
      <c r="CS6" s="74"/>
      <c r="CT6" s="64"/>
      <c r="CU6" s="64"/>
      <c r="CV6" s="64"/>
      <c r="CX6" s="1" t="s">
        <v>83</v>
      </c>
      <c r="CY6" s="73"/>
      <c r="CZ6" s="74"/>
      <c r="DA6" s="64"/>
      <c r="DB6" s="64"/>
      <c r="DC6" s="64"/>
      <c r="DE6" s="1" t="s">
        <v>83</v>
      </c>
      <c r="DF6" s="73"/>
      <c r="DG6" s="74"/>
      <c r="DH6" s="64"/>
      <c r="DI6" s="64"/>
      <c r="DJ6" s="64"/>
      <c r="DL6" s="1" t="s">
        <v>83</v>
      </c>
      <c r="DM6" s="77"/>
      <c r="DN6" s="77"/>
      <c r="DO6" s="76"/>
      <c r="DP6" s="77"/>
      <c r="DQ6" s="77"/>
      <c r="DS6" s="1" t="s">
        <v>83</v>
      </c>
      <c r="DT6" s="77"/>
      <c r="DU6" s="77"/>
      <c r="DV6" s="76"/>
      <c r="DW6" s="77"/>
      <c r="DX6" s="77"/>
    </row>
    <row r="7" spans="1:128" ht="93.6" customHeight="1" x14ac:dyDescent="0.25">
      <c r="D7" s="1" t="s">
        <v>84</v>
      </c>
      <c r="E7" s="73"/>
      <c r="F7" s="74"/>
      <c r="G7" s="74"/>
      <c r="H7" s="74"/>
      <c r="I7" s="64"/>
      <c r="K7" s="1" t="s">
        <v>84</v>
      </c>
      <c r="L7" s="73"/>
      <c r="M7" s="74"/>
      <c r="N7" s="74"/>
      <c r="O7" s="74"/>
      <c r="P7" s="64"/>
      <c r="R7" s="1" t="s">
        <v>84</v>
      </c>
      <c r="S7" s="73"/>
      <c r="T7" s="74"/>
      <c r="U7" s="74"/>
      <c r="V7" s="74"/>
      <c r="W7" s="64"/>
      <c r="Y7" s="1" t="s">
        <v>84</v>
      </c>
      <c r="Z7" s="73"/>
      <c r="AA7" s="74"/>
      <c r="AB7" s="74"/>
      <c r="AC7" s="74"/>
      <c r="AD7" s="64"/>
      <c r="AF7" s="1" t="s">
        <v>84</v>
      </c>
      <c r="AG7" s="73"/>
      <c r="AH7" s="74"/>
      <c r="AI7" s="74"/>
      <c r="AJ7" s="74"/>
      <c r="AK7" s="64"/>
      <c r="AM7" s="1" t="s">
        <v>84</v>
      </c>
      <c r="AN7" s="73"/>
      <c r="AO7" s="74"/>
      <c r="AP7" s="74"/>
      <c r="AQ7" s="74"/>
      <c r="AR7" s="65"/>
      <c r="AT7" s="1" t="s">
        <v>84</v>
      </c>
      <c r="AU7" s="73"/>
      <c r="AV7" s="74"/>
      <c r="AW7" s="74"/>
      <c r="AX7" s="65"/>
      <c r="AY7" s="64"/>
      <c r="BA7" s="1" t="s">
        <v>84</v>
      </c>
      <c r="BB7" s="73"/>
      <c r="BC7" s="74"/>
      <c r="BD7" s="74"/>
      <c r="BE7" s="74"/>
      <c r="BF7" s="72"/>
      <c r="BH7" s="10" t="s">
        <v>84</v>
      </c>
      <c r="BI7" s="82"/>
      <c r="BJ7" s="77"/>
      <c r="BK7" s="77"/>
      <c r="BL7" s="77"/>
      <c r="BM7" s="79"/>
      <c r="BO7" s="1" t="s">
        <v>84</v>
      </c>
      <c r="BP7" s="84"/>
      <c r="BQ7" s="77"/>
      <c r="BR7" s="77"/>
      <c r="BS7" s="59"/>
      <c r="BT7" s="64"/>
      <c r="BV7" s="1" t="s">
        <v>84</v>
      </c>
      <c r="BW7" s="73"/>
      <c r="BX7" s="74"/>
      <c r="BY7" s="74"/>
      <c r="BZ7" s="74"/>
      <c r="CA7" s="64"/>
      <c r="CC7" s="1" t="s">
        <v>84</v>
      </c>
      <c r="CD7" s="73"/>
      <c r="CE7" s="74"/>
      <c r="CF7" s="74"/>
      <c r="CG7" s="64"/>
      <c r="CH7" s="72"/>
      <c r="CJ7" s="1" t="s">
        <v>84</v>
      </c>
      <c r="CK7" s="73"/>
      <c r="CL7" s="74"/>
      <c r="CM7" s="74"/>
      <c r="CN7" s="74"/>
      <c r="CO7" s="64"/>
      <c r="CQ7" s="1" t="s">
        <v>84</v>
      </c>
      <c r="CR7" s="73"/>
      <c r="CS7" s="74"/>
      <c r="CT7" s="74"/>
      <c r="CU7" s="74"/>
      <c r="CV7" s="64"/>
      <c r="CX7" s="1" t="s">
        <v>84</v>
      </c>
      <c r="CY7" s="73"/>
      <c r="CZ7" s="74"/>
      <c r="DA7" s="74"/>
      <c r="DB7" s="74"/>
      <c r="DC7" s="64"/>
      <c r="DE7" s="1" t="s">
        <v>84</v>
      </c>
      <c r="DF7" s="73"/>
      <c r="DG7" s="74"/>
      <c r="DH7" s="74"/>
      <c r="DI7" s="74"/>
      <c r="DJ7" s="64"/>
      <c r="DL7" s="10" t="s">
        <v>84</v>
      </c>
      <c r="DM7" s="84"/>
      <c r="DN7" s="77"/>
      <c r="DO7" s="77"/>
      <c r="DP7" s="77"/>
      <c r="DQ7" s="77"/>
      <c r="DS7" s="10" t="s">
        <v>84</v>
      </c>
      <c r="DT7" s="84"/>
      <c r="DU7" s="77"/>
      <c r="DV7" s="77"/>
      <c r="DW7" s="77"/>
      <c r="DX7" s="77"/>
    </row>
    <row r="8" spans="1:128" ht="93" customHeight="1" x14ac:dyDescent="0.25">
      <c r="D8" s="1" t="s">
        <v>85</v>
      </c>
      <c r="E8" s="73"/>
      <c r="F8" s="73"/>
      <c r="G8" s="74"/>
      <c r="H8" s="74"/>
      <c r="I8" s="64"/>
      <c r="K8" s="1" t="s">
        <v>85</v>
      </c>
      <c r="L8" s="73"/>
      <c r="M8" s="73"/>
      <c r="N8" s="74"/>
      <c r="O8" s="74"/>
      <c r="P8" s="64"/>
      <c r="R8" s="1" t="s">
        <v>85</v>
      </c>
      <c r="S8" s="73"/>
      <c r="T8" s="73"/>
      <c r="U8" s="74"/>
      <c r="V8" s="74"/>
      <c r="W8" s="64"/>
      <c r="Y8" s="1" t="s">
        <v>85</v>
      </c>
      <c r="Z8" s="73"/>
      <c r="AA8" s="73"/>
      <c r="AB8" s="74"/>
      <c r="AC8" s="74"/>
      <c r="AD8" s="64"/>
      <c r="AF8" s="1" t="s">
        <v>85</v>
      </c>
      <c r="AG8" s="73"/>
      <c r="AH8" s="73"/>
      <c r="AI8" s="59" t="s">
        <v>25</v>
      </c>
      <c r="AJ8" s="74"/>
      <c r="AK8" s="64"/>
      <c r="AM8" s="1" t="s">
        <v>85</v>
      </c>
      <c r="AN8" s="73"/>
      <c r="AO8" s="73"/>
      <c r="AP8" s="74"/>
      <c r="AQ8" s="74"/>
      <c r="AR8" s="66"/>
      <c r="AT8" s="1" t="s">
        <v>85</v>
      </c>
      <c r="AU8" s="73"/>
      <c r="AV8" s="73"/>
      <c r="AW8" s="74"/>
      <c r="AX8" s="65"/>
      <c r="AY8" s="64"/>
      <c r="BA8" s="1" t="s">
        <v>85</v>
      </c>
      <c r="BB8" s="73"/>
      <c r="BC8" s="73"/>
      <c r="BD8" s="60" t="s">
        <v>22</v>
      </c>
      <c r="BE8" s="74"/>
      <c r="BF8" s="72"/>
      <c r="BH8" s="1" t="s">
        <v>85</v>
      </c>
      <c r="BI8" s="83"/>
      <c r="BJ8" s="84"/>
      <c r="BK8" s="77"/>
      <c r="BL8" s="77"/>
      <c r="BM8" s="79"/>
      <c r="BO8" s="1" t="s">
        <v>85</v>
      </c>
      <c r="BP8" s="84"/>
      <c r="BQ8" s="84"/>
      <c r="BR8" s="77"/>
      <c r="BS8" s="59"/>
      <c r="BT8" s="64"/>
      <c r="BV8" s="1" t="s">
        <v>85</v>
      </c>
      <c r="BW8" s="73"/>
      <c r="BX8" s="73"/>
      <c r="BY8" s="74"/>
      <c r="BZ8" s="74"/>
      <c r="CA8" s="64"/>
      <c r="CC8" s="1" t="s">
        <v>85</v>
      </c>
      <c r="CD8" s="73"/>
      <c r="CE8" s="73"/>
      <c r="CF8" s="74"/>
      <c r="CG8" s="64"/>
      <c r="CH8" s="72"/>
      <c r="CJ8" s="1" t="s">
        <v>85</v>
      </c>
      <c r="CK8" s="73"/>
      <c r="CL8" s="73"/>
      <c r="CM8" s="74"/>
      <c r="CN8" s="74"/>
      <c r="CO8" s="64"/>
      <c r="CQ8" s="1" t="s">
        <v>85</v>
      </c>
      <c r="CR8" s="73"/>
      <c r="CS8" s="73"/>
      <c r="CT8" s="74"/>
      <c r="CU8" s="74"/>
      <c r="CV8" s="64"/>
      <c r="CX8" s="1" t="s">
        <v>85</v>
      </c>
      <c r="CY8" s="73"/>
      <c r="CZ8" s="73"/>
      <c r="DA8" s="74"/>
      <c r="DB8" s="74"/>
      <c r="DC8" s="64"/>
      <c r="DE8" s="1" t="s">
        <v>85</v>
      </c>
      <c r="DF8" s="73"/>
      <c r="DG8" s="73"/>
      <c r="DH8" s="74"/>
      <c r="DI8" s="74"/>
      <c r="DJ8" s="64"/>
      <c r="DL8" s="1" t="s">
        <v>85</v>
      </c>
      <c r="DM8" s="84"/>
      <c r="DN8" s="84"/>
      <c r="DO8" s="77"/>
      <c r="DP8" s="77"/>
      <c r="DQ8" s="91"/>
      <c r="DS8" s="1" t="s">
        <v>85</v>
      </c>
      <c r="DT8" s="84"/>
      <c r="DU8" s="84"/>
      <c r="DV8" s="77"/>
      <c r="DW8" s="77"/>
      <c r="DX8" s="91"/>
    </row>
    <row r="9" spans="1:128" ht="93" customHeight="1" x14ac:dyDescent="0.25">
      <c r="D9" s="1" t="s">
        <v>86</v>
      </c>
      <c r="E9" s="73"/>
      <c r="F9" s="73"/>
      <c r="G9" s="74"/>
      <c r="H9" s="74"/>
      <c r="I9" s="5"/>
      <c r="K9" s="1" t="s">
        <v>86</v>
      </c>
      <c r="L9" s="73"/>
      <c r="M9" s="73"/>
      <c r="N9" s="74"/>
      <c r="O9" s="74"/>
      <c r="P9" s="5"/>
      <c r="R9" s="1" t="s">
        <v>86</v>
      </c>
      <c r="S9" s="73"/>
      <c r="T9" s="73"/>
      <c r="U9" s="74"/>
      <c r="V9" s="74"/>
      <c r="W9" s="5"/>
      <c r="Y9" s="1" t="s">
        <v>86</v>
      </c>
      <c r="Z9" s="73"/>
      <c r="AA9" s="73"/>
      <c r="AB9" s="74"/>
      <c r="AC9" s="74"/>
      <c r="AD9" s="5"/>
      <c r="AF9" s="1" t="s">
        <v>86</v>
      </c>
      <c r="AG9" s="73"/>
      <c r="AH9" s="73"/>
      <c r="AI9" s="74"/>
      <c r="AJ9" s="74"/>
      <c r="AK9" s="5"/>
      <c r="AM9" s="1" t="s">
        <v>86</v>
      </c>
      <c r="AN9" s="73"/>
      <c r="AO9" s="73"/>
      <c r="AP9" s="74"/>
      <c r="AQ9" s="74"/>
      <c r="AR9" s="66"/>
      <c r="AT9" s="1" t="s">
        <v>86</v>
      </c>
      <c r="AU9" s="73"/>
      <c r="AV9" s="73"/>
      <c r="AW9" s="74"/>
      <c r="AX9" s="65"/>
      <c r="AY9" s="5"/>
      <c r="BA9" s="1" t="s">
        <v>86</v>
      </c>
      <c r="BB9" s="73"/>
      <c r="BC9" s="73"/>
      <c r="BD9" s="74"/>
      <c r="BE9" s="74"/>
      <c r="BF9" s="69"/>
      <c r="BH9" s="1" t="s">
        <v>86</v>
      </c>
      <c r="BI9" s="84"/>
      <c r="BJ9" s="84"/>
      <c r="BK9" s="77"/>
      <c r="BL9" s="77"/>
      <c r="BM9" s="79"/>
      <c r="BO9" s="1" t="s">
        <v>86</v>
      </c>
      <c r="BP9" s="84"/>
      <c r="BQ9" s="84"/>
      <c r="BR9" s="77"/>
      <c r="BS9" s="59"/>
      <c r="BT9" s="5"/>
      <c r="BV9" s="1" t="s">
        <v>86</v>
      </c>
      <c r="BW9" s="73"/>
      <c r="BX9" s="73"/>
      <c r="BY9" s="74"/>
      <c r="BZ9" s="74"/>
      <c r="CA9" s="5"/>
      <c r="CC9" s="1" t="s">
        <v>86</v>
      </c>
      <c r="CD9" s="73"/>
      <c r="CE9" s="73"/>
      <c r="CF9" s="74"/>
      <c r="CG9" s="74"/>
      <c r="CH9" s="69"/>
      <c r="CJ9" s="1" t="s">
        <v>86</v>
      </c>
      <c r="CK9" s="73"/>
      <c r="CL9" s="73"/>
      <c r="CM9" s="74"/>
      <c r="CN9" s="74"/>
      <c r="CO9" s="5"/>
      <c r="CQ9" s="1" t="s">
        <v>86</v>
      </c>
      <c r="CR9" s="73"/>
      <c r="CS9" s="73"/>
      <c r="CT9" s="74"/>
      <c r="CU9" s="74"/>
      <c r="CV9" s="5"/>
      <c r="CX9" s="1" t="s">
        <v>86</v>
      </c>
      <c r="CY9" s="73"/>
      <c r="CZ9" s="73"/>
      <c r="DA9" s="74"/>
      <c r="DB9" s="74"/>
      <c r="DC9" s="5"/>
      <c r="DE9" s="1" t="s">
        <v>86</v>
      </c>
      <c r="DF9" s="73"/>
      <c r="DG9" s="73"/>
      <c r="DH9" s="74"/>
      <c r="DI9" s="74"/>
      <c r="DJ9" s="5"/>
      <c r="DL9" s="1" t="s">
        <v>86</v>
      </c>
      <c r="DM9" s="77"/>
      <c r="DN9" s="84"/>
      <c r="DO9" s="77"/>
      <c r="DP9" s="77"/>
      <c r="DQ9" s="91"/>
      <c r="DS9" s="1" t="s">
        <v>86</v>
      </c>
      <c r="DT9" s="77"/>
      <c r="DU9" s="84"/>
      <c r="DV9" s="77"/>
      <c r="DW9" s="77"/>
      <c r="DX9" s="91"/>
    </row>
    <row r="10" spans="1:128" ht="93" customHeight="1" x14ac:dyDescent="0.25">
      <c r="D10" s="1" t="s">
        <v>87</v>
      </c>
      <c r="E10" s="73"/>
      <c r="F10" s="73"/>
      <c r="G10" s="74"/>
      <c r="H10" s="74"/>
      <c r="I10" s="5"/>
      <c r="K10" s="1" t="s">
        <v>87</v>
      </c>
      <c r="L10" s="73"/>
      <c r="M10" s="73"/>
      <c r="N10" s="74"/>
      <c r="O10" s="74"/>
      <c r="P10" s="5"/>
      <c r="R10" s="1" t="s">
        <v>87</v>
      </c>
      <c r="S10" s="73"/>
      <c r="T10" s="73"/>
      <c r="U10" s="74"/>
      <c r="V10" s="74"/>
      <c r="W10" s="5"/>
      <c r="Y10" s="1" t="s">
        <v>87</v>
      </c>
      <c r="Z10" s="60"/>
      <c r="AA10" s="60"/>
      <c r="AB10" s="59"/>
      <c r="AC10" s="59"/>
      <c r="AD10" s="5"/>
      <c r="AF10" s="1" t="s">
        <v>87</v>
      </c>
      <c r="AG10" s="73"/>
      <c r="AH10" s="73"/>
      <c r="AI10" s="74"/>
      <c r="AJ10" s="74"/>
      <c r="AK10" s="5"/>
      <c r="AM10" s="1" t="s">
        <v>87</v>
      </c>
      <c r="AN10" s="73"/>
      <c r="AO10" s="73"/>
      <c r="AP10" s="74"/>
      <c r="AQ10" s="74"/>
      <c r="AR10" s="67"/>
      <c r="AT10" s="1" t="s">
        <v>87</v>
      </c>
      <c r="AU10" s="73"/>
      <c r="AV10" s="73"/>
      <c r="AW10" s="74"/>
      <c r="AX10" s="65"/>
      <c r="AY10" s="5"/>
      <c r="BA10" s="1" t="s">
        <v>87</v>
      </c>
      <c r="BB10" s="73"/>
      <c r="BC10" s="73"/>
      <c r="BD10" s="74"/>
      <c r="BE10" s="74"/>
      <c r="BF10" s="69"/>
      <c r="BH10" s="1"/>
      <c r="BI10" s="85"/>
      <c r="BJ10" s="85"/>
      <c r="BK10" s="86"/>
      <c r="BL10" s="87"/>
      <c r="BM10" s="88"/>
      <c r="BO10" s="1" t="s">
        <v>87</v>
      </c>
      <c r="BP10" s="84"/>
      <c r="BQ10" s="84"/>
      <c r="BR10" s="77"/>
      <c r="BS10" s="59"/>
      <c r="BT10" s="5"/>
      <c r="BV10" s="1" t="s">
        <v>87</v>
      </c>
      <c r="BW10" s="73"/>
      <c r="BX10" s="73"/>
      <c r="BY10" s="74"/>
      <c r="BZ10" s="74"/>
      <c r="CA10" s="5"/>
      <c r="CC10" s="1" t="s">
        <v>87</v>
      </c>
      <c r="CD10" s="73"/>
      <c r="CE10" s="73"/>
      <c r="CF10" s="74"/>
      <c r="CG10" s="74"/>
      <c r="CH10" s="69"/>
      <c r="CJ10" s="1" t="s">
        <v>87</v>
      </c>
      <c r="CK10" s="73"/>
      <c r="CL10" s="73"/>
      <c r="CM10" s="74"/>
      <c r="CN10" s="74"/>
      <c r="CO10" s="5"/>
      <c r="CQ10" s="1" t="s">
        <v>87</v>
      </c>
      <c r="CR10" s="73"/>
      <c r="CS10" s="73"/>
      <c r="CT10" s="74"/>
      <c r="CU10" s="74"/>
      <c r="CV10" s="5"/>
      <c r="CX10" s="1" t="s">
        <v>87</v>
      </c>
      <c r="CY10" s="73"/>
      <c r="CZ10" s="73"/>
      <c r="DA10" s="74"/>
      <c r="DB10" s="74"/>
      <c r="DC10" s="5"/>
      <c r="DE10" s="1" t="s">
        <v>87</v>
      </c>
      <c r="DF10" s="73"/>
      <c r="DG10" s="73"/>
      <c r="DH10" s="74"/>
      <c r="DI10" s="74"/>
      <c r="DJ10" s="5"/>
      <c r="DL10" s="1"/>
      <c r="DM10" s="77"/>
      <c r="DN10" s="84"/>
      <c r="DO10" s="77"/>
      <c r="DP10" s="77"/>
      <c r="DQ10" s="91"/>
      <c r="DS10" s="1"/>
      <c r="DT10" s="77"/>
      <c r="DU10" s="84"/>
      <c r="DV10" s="77"/>
      <c r="DW10" s="77"/>
      <c r="DX10" s="91"/>
    </row>
    <row r="11" spans="1:128" ht="15.75" x14ac:dyDescent="0.25">
      <c r="D11" s="3"/>
      <c r="E11" s="9"/>
      <c r="F11" s="9"/>
      <c r="G11" s="9"/>
      <c r="H11" s="9"/>
      <c r="I11" s="9"/>
      <c r="K11" s="3"/>
      <c r="L11" s="9"/>
      <c r="M11" s="9"/>
      <c r="N11" s="9"/>
      <c r="O11" s="9"/>
      <c r="P11" s="9"/>
      <c r="R11" s="3"/>
      <c r="S11" s="9"/>
      <c r="T11" s="9"/>
      <c r="U11" s="9"/>
      <c r="V11" s="9"/>
      <c r="W11" s="9"/>
      <c r="Y11" s="3"/>
      <c r="Z11" s="9"/>
      <c r="AA11" s="9"/>
      <c r="AB11" s="9"/>
      <c r="AC11" s="9"/>
      <c r="AD11" s="9"/>
      <c r="AF11" s="3"/>
      <c r="AG11" s="9"/>
      <c r="AH11" s="9"/>
      <c r="AI11" s="9"/>
      <c r="AJ11" s="9"/>
      <c r="AK11" s="9"/>
      <c r="AM11" s="3"/>
      <c r="AN11" s="9"/>
      <c r="AO11" s="9"/>
      <c r="AP11" s="9"/>
      <c r="AQ11" s="9"/>
      <c r="AR11" s="68"/>
      <c r="AT11" s="3"/>
      <c r="AU11" s="9"/>
      <c r="AV11" s="9"/>
      <c r="AW11" s="9"/>
      <c r="AX11" s="70"/>
      <c r="AY11" s="9"/>
      <c r="BA11" s="3"/>
      <c r="BB11" s="9"/>
      <c r="BC11" s="9"/>
      <c r="BD11" s="9"/>
      <c r="BE11" s="9"/>
      <c r="BF11" s="70"/>
      <c r="BH11" s="3"/>
      <c r="BI11" s="6"/>
      <c r="BJ11" s="6"/>
      <c r="BK11" s="6"/>
      <c r="BL11" s="7"/>
      <c r="BM11" s="7"/>
      <c r="BO11" s="3"/>
      <c r="BP11" s="9"/>
      <c r="BQ11" s="9"/>
      <c r="BR11" s="9"/>
      <c r="BS11" s="9"/>
      <c r="BT11" s="9"/>
      <c r="BV11" s="3"/>
      <c r="BW11" s="9"/>
      <c r="BX11" s="9"/>
      <c r="BY11" s="9"/>
      <c r="BZ11" s="9"/>
      <c r="CA11" s="9"/>
      <c r="CC11" s="3"/>
      <c r="CD11" s="9"/>
      <c r="CE11" s="9"/>
      <c r="CF11" s="9"/>
      <c r="CG11" s="9"/>
      <c r="CH11" s="70"/>
      <c r="CJ11" s="3"/>
      <c r="CK11" s="9"/>
      <c r="CL11" s="9"/>
      <c r="CM11" s="9"/>
      <c r="CN11" s="9"/>
      <c r="CO11" s="9"/>
      <c r="CQ11" s="3"/>
      <c r="CR11" s="9"/>
      <c r="CS11" s="9"/>
      <c r="CT11" s="9"/>
      <c r="CU11" s="9"/>
      <c r="CV11" s="9"/>
      <c r="CX11" s="3"/>
      <c r="CY11" s="9"/>
      <c r="CZ11" s="9"/>
      <c r="DA11" s="9"/>
      <c r="DB11" s="9"/>
      <c r="DC11" s="9"/>
      <c r="DE11" s="3"/>
      <c r="DF11" s="9"/>
      <c r="DG11" s="9"/>
      <c r="DH11" s="9"/>
      <c r="DI11" s="9"/>
      <c r="DJ11" s="9"/>
      <c r="DL11" s="3"/>
      <c r="DM11" s="92"/>
      <c r="DN11" s="92"/>
      <c r="DO11" s="92"/>
      <c r="DP11" s="92"/>
      <c r="DQ11" s="6"/>
      <c r="DS11" s="3"/>
      <c r="DT11" s="92"/>
      <c r="DU11" s="92"/>
      <c r="DV11" s="92"/>
      <c r="DW11" s="92"/>
      <c r="DX11" s="6"/>
    </row>
    <row r="12" spans="1:128" s="109" customFormat="1" ht="75" customHeight="1" x14ac:dyDescent="0.25">
      <c r="D12" s="1" t="s">
        <v>88</v>
      </c>
      <c r="E12" s="93" t="s">
        <v>23</v>
      </c>
      <c r="F12" s="61" t="s">
        <v>20</v>
      </c>
      <c r="G12" s="62" t="s">
        <v>18</v>
      </c>
      <c r="H12" s="98" t="s">
        <v>26</v>
      </c>
      <c r="I12" s="97" t="s">
        <v>32</v>
      </c>
      <c r="K12" s="1" t="s">
        <v>88</v>
      </c>
      <c r="L12" s="93" t="s">
        <v>23</v>
      </c>
      <c r="M12" s="61" t="s">
        <v>20</v>
      </c>
      <c r="N12" s="62" t="s">
        <v>18</v>
      </c>
      <c r="O12" s="98" t="s">
        <v>26</v>
      </c>
      <c r="P12" s="97" t="s">
        <v>32</v>
      </c>
      <c r="R12" s="1" t="s">
        <v>88</v>
      </c>
      <c r="S12" s="93" t="s">
        <v>23</v>
      </c>
      <c r="T12" s="61" t="s">
        <v>20</v>
      </c>
      <c r="U12" s="62" t="s">
        <v>18</v>
      </c>
      <c r="V12" s="98" t="s">
        <v>26</v>
      </c>
      <c r="W12" s="97" t="s">
        <v>32</v>
      </c>
      <c r="Y12" s="1" t="s">
        <v>88</v>
      </c>
      <c r="Z12" s="93" t="s">
        <v>23</v>
      </c>
      <c r="AA12" s="61" t="s">
        <v>20</v>
      </c>
      <c r="AB12" s="62" t="s">
        <v>18</v>
      </c>
      <c r="AC12" s="98" t="s">
        <v>26</v>
      </c>
      <c r="AD12" s="97" t="s">
        <v>32</v>
      </c>
      <c r="AF12" s="1" t="s">
        <v>88</v>
      </c>
      <c r="AG12" s="93" t="s">
        <v>23</v>
      </c>
      <c r="AH12" s="61" t="s">
        <v>20</v>
      </c>
      <c r="AI12" s="62" t="s">
        <v>18</v>
      </c>
      <c r="AJ12" s="98" t="s">
        <v>26</v>
      </c>
      <c r="AK12" s="97" t="s">
        <v>32</v>
      </c>
      <c r="AM12" s="1" t="s">
        <v>88</v>
      </c>
      <c r="AN12" s="93" t="s">
        <v>23</v>
      </c>
      <c r="AO12" s="61" t="s">
        <v>20</v>
      </c>
      <c r="AP12" s="62" t="s">
        <v>18</v>
      </c>
      <c r="AQ12" s="98" t="s">
        <v>26</v>
      </c>
      <c r="AR12" s="66"/>
      <c r="AT12" s="1" t="s">
        <v>88</v>
      </c>
      <c r="AU12" s="93" t="s">
        <v>23</v>
      </c>
      <c r="AV12" s="61" t="s">
        <v>20</v>
      </c>
      <c r="AW12" s="62" t="s">
        <v>18</v>
      </c>
      <c r="AX12" s="66"/>
      <c r="AY12" s="97" t="s">
        <v>32</v>
      </c>
      <c r="BA12" s="1" t="s">
        <v>88</v>
      </c>
      <c r="BB12" s="93" t="s">
        <v>23</v>
      </c>
      <c r="BC12" s="61" t="s">
        <v>20</v>
      </c>
      <c r="BD12" s="62" t="s">
        <v>18</v>
      </c>
      <c r="BE12" s="98" t="s">
        <v>26</v>
      </c>
      <c r="BF12" s="66"/>
      <c r="BH12" s="1" t="s">
        <v>88</v>
      </c>
      <c r="BI12" s="91"/>
      <c r="BJ12" s="91"/>
      <c r="BK12" s="77"/>
      <c r="BL12" s="91"/>
      <c r="BM12" s="91"/>
      <c r="BO12" s="1" t="s">
        <v>88</v>
      </c>
      <c r="BP12" s="91"/>
      <c r="BQ12" s="76"/>
      <c r="BR12" s="77"/>
      <c r="BS12" s="98" t="s">
        <v>26</v>
      </c>
      <c r="BT12" s="97" t="s">
        <v>32</v>
      </c>
      <c r="BV12" s="1" t="s">
        <v>88</v>
      </c>
      <c r="BW12" s="93" t="s">
        <v>23</v>
      </c>
      <c r="BX12" s="61" t="s">
        <v>20</v>
      </c>
      <c r="BY12" s="62" t="s">
        <v>18</v>
      </c>
      <c r="BZ12" s="98" t="s">
        <v>26</v>
      </c>
      <c r="CA12" s="97" t="s">
        <v>32</v>
      </c>
      <c r="CC12" s="1" t="s">
        <v>88</v>
      </c>
      <c r="CD12" s="93" t="s">
        <v>23</v>
      </c>
      <c r="CE12" s="61" t="s">
        <v>20</v>
      </c>
      <c r="CF12" s="62" t="s">
        <v>18</v>
      </c>
      <c r="CG12" s="97" t="s">
        <v>32</v>
      </c>
      <c r="CH12" s="66"/>
      <c r="CJ12" s="1" t="s">
        <v>88</v>
      </c>
      <c r="CK12" s="93" t="s">
        <v>23</v>
      </c>
      <c r="CL12" s="61" t="s">
        <v>20</v>
      </c>
      <c r="CM12" s="62" t="s">
        <v>18</v>
      </c>
      <c r="CN12" s="98" t="s">
        <v>26</v>
      </c>
      <c r="CO12" s="97" t="s">
        <v>32</v>
      </c>
      <c r="CQ12" s="1" t="s">
        <v>88</v>
      </c>
      <c r="CR12" s="93" t="s">
        <v>23</v>
      </c>
      <c r="CS12" s="61" t="s">
        <v>20</v>
      </c>
      <c r="CT12" s="62" t="s">
        <v>18</v>
      </c>
      <c r="CU12" s="98" t="s">
        <v>26</v>
      </c>
      <c r="CV12" s="97" t="s">
        <v>32</v>
      </c>
      <c r="CX12" s="1" t="s">
        <v>88</v>
      </c>
      <c r="CY12" s="93" t="s">
        <v>23</v>
      </c>
      <c r="CZ12" s="61" t="s">
        <v>20</v>
      </c>
      <c r="DA12" s="62" t="s">
        <v>18</v>
      </c>
      <c r="DB12" s="98" t="s">
        <v>26</v>
      </c>
      <c r="DC12" s="97" t="s">
        <v>32</v>
      </c>
      <c r="DE12" s="1" t="s">
        <v>88</v>
      </c>
      <c r="DF12" s="93" t="s">
        <v>23</v>
      </c>
      <c r="DG12" s="61" t="s">
        <v>20</v>
      </c>
      <c r="DH12" s="62" t="s">
        <v>18</v>
      </c>
      <c r="DI12" s="98" t="s">
        <v>26</v>
      </c>
      <c r="DJ12" s="97" t="s">
        <v>32</v>
      </c>
      <c r="DL12" s="1" t="s">
        <v>88</v>
      </c>
      <c r="DM12" s="91"/>
      <c r="DN12" s="84"/>
      <c r="DO12" s="77"/>
      <c r="DP12" s="91"/>
      <c r="DQ12" s="91"/>
      <c r="DS12" s="1" t="s">
        <v>88</v>
      </c>
      <c r="DT12" s="91"/>
      <c r="DU12" s="84"/>
      <c r="DV12" s="77"/>
      <c r="DW12" s="91"/>
      <c r="DX12" s="91"/>
    </row>
    <row r="13" spans="1:128" s="109" customFormat="1" ht="78" customHeight="1" x14ac:dyDescent="0.25">
      <c r="D13" s="1" t="s">
        <v>89</v>
      </c>
      <c r="E13" s="93" t="s">
        <v>23</v>
      </c>
      <c r="F13" s="61" t="s">
        <v>20</v>
      </c>
      <c r="G13" s="62" t="s">
        <v>18</v>
      </c>
      <c r="H13" s="93" t="s">
        <v>23</v>
      </c>
      <c r="I13" s="97" t="s">
        <v>32</v>
      </c>
      <c r="K13" s="1" t="s">
        <v>89</v>
      </c>
      <c r="L13" s="93" t="s">
        <v>23</v>
      </c>
      <c r="M13" s="61" t="s">
        <v>20</v>
      </c>
      <c r="N13" s="62" t="s">
        <v>18</v>
      </c>
      <c r="O13" s="93" t="s">
        <v>23</v>
      </c>
      <c r="P13" s="97" t="s">
        <v>32</v>
      </c>
      <c r="R13" s="1" t="s">
        <v>89</v>
      </c>
      <c r="S13" s="93" t="s">
        <v>23</v>
      </c>
      <c r="T13" s="61" t="s">
        <v>20</v>
      </c>
      <c r="U13" s="62" t="s">
        <v>18</v>
      </c>
      <c r="V13" s="93" t="s">
        <v>23</v>
      </c>
      <c r="W13" s="97" t="s">
        <v>32</v>
      </c>
      <c r="Y13" s="1" t="s">
        <v>89</v>
      </c>
      <c r="Z13" s="93" t="s">
        <v>23</v>
      </c>
      <c r="AA13" s="61" t="s">
        <v>20</v>
      </c>
      <c r="AB13" s="62" t="s">
        <v>18</v>
      </c>
      <c r="AC13" s="93" t="s">
        <v>23</v>
      </c>
      <c r="AD13" s="97" t="s">
        <v>32</v>
      </c>
      <c r="AF13" s="1" t="s">
        <v>89</v>
      </c>
      <c r="AG13" s="93" t="s">
        <v>23</v>
      </c>
      <c r="AH13" s="61" t="s">
        <v>20</v>
      </c>
      <c r="AI13" s="62" t="s">
        <v>18</v>
      </c>
      <c r="AJ13" s="93" t="s">
        <v>23</v>
      </c>
      <c r="AK13" s="97" t="s">
        <v>32</v>
      </c>
      <c r="AM13" s="1" t="s">
        <v>89</v>
      </c>
      <c r="AN13" s="93" t="s">
        <v>23</v>
      </c>
      <c r="AO13" s="61" t="s">
        <v>20</v>
      </c>
      <c r="AP13" s="62" t="s">
        <v>18</v>
      </c>
      <c r="AQ13" s="93" t="s">
        <v>23</v>
      </c>
      <c r="AR13" s="70"/>
      <c r="AT13" s="1" t="s">
        <v>89</v>
      </c>
      <c r="AU13" s="93" t="s">
        <v>23</v>
      </c>
      <c r="AV13" s="61" t="s">
        <v>20</v>
      </c>
      <c r="AW13" s="62" t="s">
        <v>18</v>
      </c>
      <c r="AX13" s="72"/>
      <c r="AY13" s="97" t="s">
        <v>32</v>
      </c>
      <c r="BA13" s="1" t="s">
        <v>89</v>
      </c>
      <c r="BB13" s="93" t="s">
        <v>23</v>
      </c>
      <c r="BC13" s="61" t="s">
        <v>20</v>
      </c>
      <c r="BD13" s="62" t="s">
        <v>18</v>
      </c>
      <c r="BE13" s="93" t="s">
        <v>23</v>
      </c>
      <c r="BF13" s="70"/>
      <c r="BH13" s="1" t="s">
        <v>89</v>
      </c>
      <c r="BI13" s="89"/>
      <c r="BJ13" s="89"/>
      <c r="BK13" s="77"/>
      <c r="BL13" s="89"/>
      <c r="BM13" s="89"/>
      <c r="BO13" s="1" t="s">
        <v>89</v>
      </c>
      <c r="BP13" s="89"/>
      <c r="BQ13" s="76"/>
      <c r="BR13" s="76"/>
      <c r="BS13" s="93" t="s">
        <v>23</v>
      </c>
      <c r="BT13" s="97" t="s">
        <v>32</v>
      </c>
      <c r="BV13" s="1" t="s">
        <v>89</v>
      </c>
      <c r="BW13" s="93" t="s">
        <v>23</v>
      </c>
      <c r="BX13" s="61" t="s">
        <v>20</v>
      </c>
      <c r="BY13" s="62" t="s">
        <v>18</v>
      </c>
      <c r="BZ13" s="93" t="s">
        <v>23</v>
      </c>
      <c r="CA13" s="97" t="s">
        <v>32</v>
      </c>
      <c r="CC13" s="1" t="s">
        <v>89</v>
      </c>
      <c r="CD13" s="93" t="s">
        <v>23</v>
      </c>
      <c r="CE13" s="61" t="s">
        <v>20</v>
      </c>
      <c r="CF13" s="62" t="s">
        <v>18</v>
      </c>
      <c r="CG13" s="97" t="s">
        <v>32</v>
      </c>
      <c r="CH13" s="70"/>
      <c r="CJ13" s="1" t="s">
        <v>89</v>
      </c>
      <c r="CK13" s="93" t="s">
        <v>23</v>
      </c>
      <c r="CL13" s="61" t="s">
        <v>20</v>
      </c>
      <c r="CM13" s="62" t="s">
        <v>18</v>
      </c>
      <c r="CN13" s="93" t="s">
        <v>23</v>
      </c>
      <c r="CO13" s="97" t="s">
        <v>32</v>
      </c>
      <c r="CQ13" s="1" t="s">
        <v>89</v>
      </c>
      <c r="CR13" s="93" t="s">
        <v>23</v>
      </c>
      <c r="CS13" s="61" t="s">
        <v>20</v>
      </c>
      <c r="CT13" s="62" t="s">
        <v>18</v>
      </c>
      <c r="CU13" s="93" t="s">
        <v>23</v>
      </c>
      <c r="CV13" s="97" t="s">
        <v>32</v>
      </c>
      <c r="CX13" s="1" t="s">
        <v>89</v>
      </c>
      <c r="CY13" s="93" t="s">
        <v>23</v>
      </c>
      <c r="CZ13" s="61" t="s">
        <v>20</v>
      </c>
      <c r="DA13" s="62" t="s">
        <v>18</v>
      </c>
      <c r="DB13" s="93" t="s">
        <v>23</v>
      </c>
      <c r="DC13" s="97" t="s">
        <v>32</v>
      </c>
      <c r="DE13" s="1" t="s">
        <v>89</v>
      </c>
      <c r="DF13" s="93" t="s">
        <v>23</v>
      </c>
      <c r="DG13" s="61" t="s">
        <v>20</v>
      </c>
      <c r="DH13" s="62" t="s">
        <v>18</v>
      </c>
      <c r="DI13" s="93" t="s">
        <v>23</v>
      </c>
      <c r="DJ13" s="97" t="s">
        <v>32</v>
      </c>
      <c r="DL13" s="1" t="s">
        <v>89</v>
      </c>
      <c r="DM13" s="89"/>
      <c r="DN13" s="84"/>
      <c r="DO13" s="77"/>
      <c r="DP13" s="76"/>
      <c r="DQ13" s="89"/>
      <c r="DS13" s="1" t="s">
        <v>89</v>
      </c>
      <c r="DT13" s="89"/>
      <c r="DU13" s="84"/>
      <c r="DV13" s="77"/>
      <c r="DW13" s="76"/>
      <c r="DX13" s="89"/>
    </row>
    <row r="14" spans="1:128" s="109" customFormat="1" ht="95.25" customHeight="1" x14ac:dyDescent="0.25">
      <c r="D14" s="1" t="s">
        <v>90</v>
      </c>
      <c r="E14" s="4"/>
      <c r="F14" s="4" t="s">
        <v>21</v>
      </c>
      <c r="G14" s="59" t="s">
        <v>112</v>
      </c>
      <c r="H14" s="94" t="s">
        <v>29</v>
      </c>
      <c r="I14" s="99" t="s">
        <v>35</v>
      </c>
      <c r="J14" s="4"/>
      <c r="K14" s="1" t="s">
        <v>90</v>
      </c>
      <c r="L14" s="4"/>
      <c r="M14" s="4" t="s">
        <v>21</v>
      </c>
      <c r="N14" s="59" t="s">
        <v>112</v>
      </c>
      <c r="O14" s="94" t="s">
        <v>29</v>
      </c>
      <c r="P14" s="99" t="s">
        <v>35</v>
      </c>
      <c r="Q14" s="8"/>
      <c r="R14" s="1" t="s">
        <v>90</v>
      </c>
      <c r="S14" s="4" t="s">
        <v>24</v>
      </c>
      <c r="T14" s="4" t="s">
        <v>21</v>
      </c>
      <c r="U14" s="59" t="s">
        <v>112</v>
      </c>
      <c r="V14" s="94" t="s">
        <v>29</v>
      </c>
      <c r="W14" s="99" t="s">
        <v>35</v>
      </c>
      <c r="X14" s="4"/>
      <c r="Y14" s="1" t="s">
        <v>90</v>
      </c>
      <c r="Z14" s="4"/>
      <c r="AA14" s="4" t="s">
        <v>21</v>
      </c>
      <c r="AB14" s="59" t="s">
        <v>112</v>
      </c>
      <c r="AC14" s="94" t="s">
        <v>29</v>
      </c>
      <c r="AD14" s="99" t="s">
        <v>35</v>
      </c>
      <c r="AE14" s="4"/>
      <c r="AF14" s="1" t="s">
        <v>90</v>
      </c>
      <c r="AG14" s="4" t="s">
        <v>24</v>
      </c>
      <c r="AH14" s="4" t="s">
        <v>21</v>
      </c>
      <c r="AI14" s="59" t="s">
        <v>112</v>
      </c>
      <c r="AJ14" s="94" t="s">
        <v>29</v>
      </c>
      <c r="AK14" s="99" t="s">
        <v>35</v>
      </c>
      <c r="AL14" s="4"/>
      <c r="AM14" s="1" t="s">
        <v>90</v>
      </c>
      <c r="AN14" s="4"/>
      <c r="AO14" s="4" t="s">
        <v>21</v>
      </c>
      <c r="AP14" s="59" t="s">
        <v>112</v>
      </c>
      <c r="AQ14" s="94" t="s">
        <v>29</v>
      </c>
      <c r="AR14" s="70"/>
      <c r="AS14" s="8"/>
      <c r="AT14" s="1" t="s">
        <v>90</v>
      </c>
      <c r="AU14" s="4" t="s">
        <v>24</v>
      </c>
      <c r="AV14" s="4" t="s">
        <v>21</v>
      </c>
      <c r="AW14" s="59" t="s">
        <v>112</v>
      </c>
      <c r="AX14" s="65"/>
      <c r="AY14" s="99" t="s">
        <v>35</v>
      </c>
      <c r="AZ14" s="8"/>
      <c r="BA14" s="1" t="s">
        <v>90</v>
      </c>
      <c r="BB14" s="4"/>
      <c r="BC14" s="4" t="s">
        <v>21</v>
      </c>
      <c r="BD14" s="62" t="s">
        <v>18</v>
      </c>
      <c r="BE14" s="94" t="s">
        <v>29</v>
      </c>
      <c r="BF14" s="70"/>
      <c r="BG14" s="4"/>
      <c r="BH14" s="1" t="s">
        <v>90</v>
      </c>
      <c r="BI14" s="89"/>
      <c r="BJ14" s="89"/>
      <c r="BK14" s="89"/>
      <c r="BL14" s="89"/>
      <c r="BM14" s="89"/>
      <c r="BN14" s="8"/>
      <c r="BO14" s="1" t="s">
        <v>90</v>
      </c>
      <c r="BP14" s="89"/>
      <c r="BQ14" s="89"/>
      <c r="BR14" s="77"/>
      <c r="BS14" s="94" t="s">
        <v>29</v>
      </c>
      <c r="BT14" s="99" t="s">
        <v>35</v>
      </c>
      <c r="BU14" s="8"/>
      <c r="BV14" s="1" t="s">
        <v>90</v>
      </c>
      <c r="BW14" s="4"/>
      <c r="BX14" s="4" t="s">
        <v>21</v>
      </c>
      <c r="BY14" s="59" t="s">
        <v>112</v>
      </c>
      <c r="BZ14" s="94" t="s">
        <v>29</v>
      </c>
      <c r="CA14" s="99" t="s">
        <v>35</v>
      </c>
      <c r="CB14" s="8"/>
      <c r="CC14" s="1" t="s">
        <v>90</v>
      </c>
      <c r="CD14" s="4"/>
      <c r="CE14" s="4" t="s">
        <v>21</v>
      </c>
      <c r="CF14" s="59" t="s">
        <v>112</v>
      </c>
      <c r="CG14" s="99" t="s">
        <v>35</v>
      </c>
      <c r="CH14" s="70"/>
      <c r="CI14" s="8"/>
      <c r="CJ14" s="1" t="s">
        <v>90</v>
      </c>
      <c r="CK14" s="4"/>
      <c r="CL14" s="4" t="s">
        <v>21</v>
      </c>
      <c r="CM14" s="59" t="s">
        <v>112</v>
      </c>
      <c r="CN14" s="94" t="s">
        <v>29</v>
      </c>
      <c r="CO14" s="99" t="s">
        <v>35</v>
      </c>
      <c r="CP14" s="4"/>
      <c r="CQ14" s="1" t="s">
        <v>90</v>
      </c>
      <c r="CR14" s="4"/>
      <c r="CS14" s="4" t="s">
        <v>21</v>
      </c>
      <c r="CT14" s="59" t="s">
        <v>112</v>
      </c>
      <c r="CU14" s="94" t="s">
        <v>29</v>
      </c>
      <c r="CV14" s="99" t="s">
        <v>35</v>
      </c>
      <c r="CW14" s="4"/>
      <c r="CX14" s="1" t="s">
        <v>90</v>
      </c>
      <c r="CY14" s="4"/>
      <c r="CZ14" s="4" t="s">
        <v>21</v>
      </c>
      <c r="DA14" s="59" t="s">
        <v>112</v>
      </c>
      <c r="DB14" s="94" t="s">
        <v>29</v>
      </c>
      <c r="DC14" s="99" t="s">
        <v>35</v>
      </c>
      <c r="DD14" s="4"/>
      <c r="DE14" s="1" t="s">
        <v>90</v>
      </c>
      <c r="DF14" s="4"/>
      <c r="DG14" s="4" t="s">
        <v>21</v>
      </c>
      <c r="DH14" s="59" t="s">
        <v>112</v>
      </c>
      <c r="DI14" s="94" t="s">
        <v>29</v>
      </c>
      <c r="DJ14" s="99" t="s">
        <v>35</v>
      </c>
      <c r="DL14" s="1" t="s">
        <v>90</v>
      </c>
      <c r="DM14" s="89"/>
      <c r="DN14" s="89"/>
      <c r="DO14" s="77"/>
      <c r="DP14" s="77"/>
      <c r="DQ14" s="89"/>
      <c r="DS14" s="1" t="s">
        <v>90</v>
      </c>
      <c r="DT14" s="89"/>
      <c r="DU14" s="89"/>
      <c r="DV14" s="77"/>
      <c r="DW14" s="77"/>
      <c r="DX14" s="89"/>
    </row>
    <row r="15" spans="1:128" s="109" customFormat="1" ht="99.75" customHeight="1" x14ac:dyDescent="0.25">
      <c r="D15" s="122" t="s">
        <v>91</v>
      </c>
      <c r="E15" s="123"/>
      <c r="F15" s="123" t="s">
        <v>21</v>
      </c>
      <c r="G15" s="59" t="s">
        <v>112</v>
      </c>
      <c r="H15" s="128" t="s">
        <v>29</v>
      </c>
      <c r="I15" s="129" t="s">
        <v>35</v>
      </c>
      <c r="K15" s="1" t="s">
        <v>91</v>
      </c>
      <c r="L15" s="2"/>
      <c r="M15" s="2" t="s">
        <v>21</v>
      </c>
      <c r="N15" s="59" t="s">
        <v>112</v>
      </c>
      <c r="O15" s="94" t="s">
        <v>29</v>
      </c>
      <c r="P15" s="99" t="s">
        <v>35</v>
      </c>
      <c r="R15" s="1" t="s">
        <v>91</v>
      </c>
      <c r="S15" s="4" t="s">
        <v>24</v>
      </c>
      <c r="T15" s="2" t="s">
        <v>21</v>
      </c>
      <c r="U15" s="59" t="s">
        <v>112</v>
      </c>
      <c r="V15" s="94" t="s">
        <v>29</v>
      </c>
      <c r="W15" s="99" t="s">
        <v>35</v>
      </c>
      <c r="Y15" s="1" t="s">
        <v>91</v>
      </c>
      <c r="Z15" s="2"/>
      <c r="AA15" s="2" t="s">
        <v>21</v>
      </c>
      <c r="AB15" s="59" t="s">
        <v>112</v>
      </c>
      <c r="AC15" s="94" t="s">
        <v>29</v>
      </c>
      <c r="AD15" s="99" t="s">
        <v>35</v>
      </c>
      <c r="AF15" s="1" t="s">
        <v>91</v>
      </c>
      <c r="AG15" s="4" t="s">
        <v>24</v>
      </c>
      <c r="AH15" s="4" t="s">
        <v>21</v>
      </c>
      <c r="AI15" s="59" t="s">
        <v>112</v>
      </c>
      <c r="AJ15" s="94" t="s">
        <v>29</v>
      </c>
      <c r="AK15" s="99" t="s">
        <v>35</v>
      </c>
      <c r="AM15" s="1" t="s">
        <v>91</v>
      </c>
      <c r="AN15" s="2"/>
      <c r="AO15" s="4" t="s">
        <v>21</v>
      </c>
      <c r="AP15" s="59" t="s">
        <v>112</v>
      </c>
      <c r="AQ15" s="94" t="s">
        <v>29</v>
      </c>
      <c r="AR15" s="71"/>
      <c r="AT15" s="1" t="s">
        <v>91</v>
      </c>
      <c r="AU15" s="4" t="s">
        <v>24</v>
      </c>
      <c r="AV15" s="4" t="s">
        <v>21</v>
      </c>
      <c r="AW15" s="59" t="s">
        <v>112</v>
      </c>
      <c r="AX15" s="71"/>
      <c r="AY15" s="99" t="s">
        <v>35</v>
      </c>
      <c r="BA15" s="1" t="s">
        <v>91</v>
      </c>
      <c r="BB15" s="2"/>
      <c r="BC15" s="4" t="s">
        <v>21</v>
      </c>
      <c r="BD15" s="62" t="s">
        <v>18</v>
      </c>
      <c r="BE15" s="94" t="s">
        <v>29</v>
      </c>
      <c r="BF15" s="71"/>
      <c r="BH15" s="1" t="s">
        <v>91</v>
      </c>
      <c r="BI15" s="90"/>
      <c r="BJ15" s="90"/>
      <c r="BK15" s="90"/>
      <c r="BL15" s="90"/>
      <c r="BM15" s="90"/>
      <c r="BO15" s="1" t="s">
        <v>91</v>
      </c>
      <c r="BP15" s="90"/>
      <c r="BQ15" s="90"/>
      <c r="BR15" s="90"/>
      <c r="BS15" s="94" t="s">
        <v>29</v>
      </c>
      <c r="BT15" s="99" t="s">
        <v>35</v>
      </c>
      <c r="BV15" s="1" t="s">
        <v>91</v>
      </c>
      <c r="BW15" s="2"/>
      <c r="BX15" s="4" t="s">
        <v>21</v>
      </c>
      <c r="BY15" s="59" t="s">
        <v>112</v>
      </c>
      <c r="BZ15" s="94" t="s">
        <v>29</v>
      </c>
      <c r="CA15" s="99" t="s">
        <v>35</v>
      </c>
      <c r="CC15" s="1" t="s">
        <v>91</v>
      </c>
      <c r="CD15" s="2"/>
      <c r="CE15" s="4" t="s">
        <v>21</v>
      </c>
      <c r="CF15" s="59" t="s">
        <v>112</v>
      </c>
      <c r="CG15" s="99" t="s">
        <v>35</v>
      </c>
      <c r="CH15" s="71"/>
      <c r="CJ15" s="1" t="s">
        <v>91</v>
      </c>
      <c r="CK15" s="2"/>
      <c r="CL15" s="4" t="s">
        <v>21</v>
      </c>
      <c r="CM15" s="59" t="s">
        <v>112</v>
      </c>
      <c r="CN15" s="94" t="s">
        <v>29</v>
      </c>
      <c r="CO15" s="99" t="s">
        <v>35</v>
      </c>
      <c r="CQ15" s="1" t="s">
        <v>91</v>
      </c>
      <c r="CR15" s="2"/>
      <c r="CS15" s="4" t="s">
        <v>21</v>
      </c>
      <c r="CT15" s="59" t="s">
        <v>112</v>
      </c>
      <c r="CU15" s="94" t="s">
        <v>29</v>
      </c>
      <c r="CV15" s="99" t="s">
        <v>35</v>
      </c>
      <c r="CX15" s="1" t="s">
        <v>91</v>
      </c>
      <c r="CY15" s="2"/>
      <c r="CZ15" s="4" t="s">
        <v>21</v>
      </c>
      <c r="DA15" s="59" t="s">
        <v>112</v>
      </c>
      <c r="DB15" s="94" t="s">
        <v>29</v>
      </c>
      <c r="DC15" s="99" t="s">
        <v>35</v>
      </c>
      <c r="DE15" s="1" t="s">
        <v>91</v>
      </c>
      <c r="DF15" s="2"/>
      <c r="DG15" s="4" t="s">
        <v>21</v>
      </c>
      <c r="DH15" s="59" t="s">
        <v>112</v>
      </c>
      <c r="DI15" s="94" t="s">
        <v>29</v>
      </c>
      <c r="DJ15" s="99" t="s">
        <v>35</v>
      </c>
      <c r="DL15" s="1" t="s">
        <v>91</v>
      </c>
      <c r="DM15" s="90"/>
      <c r="DN15" s="90"/>
      <c r="DO15" s="90"/>
      <c r="DP15" s="90"/>
      <c r="DQ15" s="77"/>
      <c r="DS15" s="1" t="s">
        <v>91</v>
      </c>
      <c r="DT15" s="90"/>
      <c r="DU15" s="90"/>
      <c r="DV15" s="90"/>
      <c r="DW15" s="90"/>
      <c r="DX15" s="77"/>
    </row>
    <row r="16" spans="1:128" s="109" customFormat="1" ht="75.75" customHeight="1" x14ac:dyDescent="0.25">
      <c r="D16" s="126" t="s">
        <v>92</v>
      </c>
      <c r="E16" s="127"/>
      <c r="F16" s="127"/>
      <c r="G16" s="127"/>
      <c r="H16" s="127"/>
      <c r="I16" s="127"/>
      <c r="K16" s="1" t="s">
        <v>92</v>
      </c>
      <c r="L16" s="2"/>
      <c r="M16" s="2"/>
      <c r="N16" s="2"/>
      <c r="O16" s="2"/>
      <c r="P16" s="2"/>
      <c r="R16" s="1" t="s">
        <v>92</v>
      </c>
      <c r="S16" s="2"/>
      <c r="T16" s="2"/>
      <c r="U16" s="2"/>
      <c r="V16" s="2"/>
      <c r="W16" s="2"/>
      <c r="Y16" s="1" t="s">
        <v>92</v>
      </c>
      <c r="Z16" s="2"/>
      <c r="AA16" s="2"/>
      <c r="AB16" s="2"/>
      <c r="AC16" s="2"/>
      <c r="AD16" s="99" t="s">
        <v>35</v>
      </c>
      <c r="AF16" s="1" t="s">
        <v>92</v>
      </c>
      <c r="AG16" s="2"/>
      <c r="AH16" s="2"/>
      <c r="AI16" s="2"/>
      <c r="AJ16" s="2"/>
      <c r="AK16" s="99" t="s">
        <v>35</v>
      </c>
      <c r="AM16" s="1" t="s">
        <v>92</v>
      </c>
      <c r="AN16" s="2"/>
      <c r="AO16" s="2"/>
      <c r="AP16" s="2"/>
      <c r="AQ16" s="2"/>
      <c r="AR16" s="71"/>
      <c r="AT16" s="1" t="s">
        <v>92</v>
      </c>
      <c r="AU16" s="2"/>
      <c r="AV16" s="2"/>
      <c r="AW16" s="2"/>
      <c r="AX16" s="71"/>
      <c r="AY16" s="2"/>
      <c r="BA16" s="1" t="s">
        <v>92</v>
      </c>
      <c r="BB16" s="2"/>
      <c r="BC16" s="2"/>
      <c r="BD16" s="2"/>
      <c r="BE16" s="2"/>
      <c r="BF16" s="71"/>
      <c r="BH16" s="1" t="s">
        <v>92</v>
      </c>
      <c r="BI16" s="90"/>
      <c r="BJ16" s="90"/>
      <c r="BK16" s="90"/>
      <c r="BL16" s="90"/>
      <c r="BM16" s="90"/>
      <c r="BO16" s="1" t="s">
        <v>92</v>
      </c>
      <c r="BP16" s="90"/>
      <c r="BQ16" s="90"/>
      <c r="BR16" s="90"/>
      <c r="BS16" s="2"/>
      <c r="BT16" s="2"/>
      <c r="BV16" s="1" t="s">
        <v>92</v>
      </c>
      <c r="BW16" s="2"/>
      <c r="BX16" s="2"/>
      <c r="BY16" s="2"/>
      <c r="BZ16" s="2"/>
      <c r="CA16" s="2"/>
      <c r="CC16" s="1" t="s">
        <v>92</v>
      </c>
      <c r="CD16" s="2"/>
      <c r="CE16" s="2"/>
      <c r="CF16" s="2"/>
      <c r="CG16" s="2"/>
      <c r="CH16" s="71"/>
      <c r="CJ16" s="1" t="s">
        <v>92</v>
      </c>
      <c r="CK16" s="2"/>
      <c r="CL16" s="2"/>
      <c r="CM16" s="2"/>
      <c r="CN16" s="2"/>
      <c r="CO16" s="99" t="s">
        <v>35</v>
      </c>
      <c r="CQ16" s="1" t="s">
        <v>92</v>
      </c>
      <c r="CR16" s="2"/>
      <c r="CS16" s="2"/>
      <c r="CT16" s="2"/>
      <c r="CU16" s="2"/>
      <c r="CV16" s="99" t="s">
        <v>35</v>
      </c>
      <c r="CX16" s="1" t="s">
        <v>92</v>
      </c>
      <c r="CY16" s="2"/>
      <c r="CZ16" s="2"/>
      <c r="DA16" s="2"/>
      <c r="DB16" s="2"/>
      <c r="DC16" s="2"/>
      <c r="DE16" s="1" t="s">
        <v>92</v>
      </c>
      <c r="DF16" s="2"/>
      <c r="DG16" s="2"/>
      <c r="DH16" s="2"/>
      <c r="DI16" s="2"/>
      <c r="DJ16" s="2"/>
      <c r="DL16" s="1" t="s">
        <v>92</v>
      </c>
      <c r="DM16" s="90"/>
      <c r="DN16" s="90"/>
      <c r="DO16" s="90"/>
      <c r="DP16" s="90"/>
      <c r="DQ16" s="77"/>
      <c r="DS16" s="1" t="s">
        <v>92</v>
      </c>
      <c r="DT16" s="90"/>
      <c r="DU16" s="90"/>
      <c r="DV16" s="90"/>
      <c r="DW16" s="90"/>
      <c r="DX16" s="77"/>
    </row>
    <row r="17" spans="4:26" ht="60" customHeight="1" x14ac:dyDescent="0.25">
      <c r="D17" s="125"/>
      <c r="F17" s="125"/>
    </row>
    <row r="18" spans="4:26" ht="60" customHeight="1" x14ac:dyDescent="0.25"/>
    <row r="19" spans="4:26" ht="50.25" customHeight="1" x14ac:dyDescent="0.25"/>
    <row r="20" spans="4:26" ht="50.25" customHeight="1" x14ac:dyDescent="0.25"/>
    <row r="21" spans="4:26" ht="50.1" customHeight="1" x14ac:dyDescent="0.25">
      <c r="T21" s="124"/>
      <c r="U21" s="124"/>
      <c r="Z21" s="124"/>
    </row>
    <row r="22" spans="4:26" ht="50.1" customHeight="1" x14ac:dyDescent="0.25"/>
  </sheetData>
  <mergeCells count="18">
    <mergeCell ref="BH2:BM2"/>
    <mergeCell ref="BO2:BT2"/>
    <mergeCell ref="D2:I2"/>
    <mergeCell ref="K2:O2"/>
    <mergeCell ref="AM2:AR2"/>
    <mergeCell ref="AT2:AY2"/>
    <mergeCell ref="BA2:BF2"/>
    <mergeCell ref="Y2:AD2"/>
    <mergeCell ref="R2:W2"/>
    <mergeCell ref="AF2:AK2"/>
    <mergeCell ref="BV2:CA2"/>
    <mergeCell ref="CC2:CH2"/>
    <mergeCell ref="CJ2:CO2"/>
    <mergeCell ref="DL2:DQ2"/>
    <mergeCell ref="DS2:DX2"/>
    <mergeCell ref="CQ2:CV2"/>
    <mergeCell ref="CX2:DC2"/>
    <mergeCell ref="DE2:DJ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7AD9-6252-4AE8-911A-AFAC7D1D5C96}">
  <dimension ref="A1:AJ54"/>
  <sheetViews>
    <sheetView tabSelected="1" topLeftCell="A11" zoomScale="70" zoomScaleNormal="70" workbookViewId="0">
      <selection activeCell="B4" sqref="B4"/>
    </sheetView>
  </sheetViews>
  <sheetFormatPr defaultColWidth="11.42578125" defaultRowHeight="15" x14ac:dyDescent="0.25"/>
  <cols>
    <col min="2" max="2" width="74.85546875" customWidth="1"/>
    <col min="4" max="34" width="12.7109375" customWidth="1"/>
  </cols>
  <sheetData>
    <row r="1" spans="1:36" ht="15.75" thickBot="1" x14ac:dyDescent="0.3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36" ht="16.5" thickBot="1" x14ac:dyDescent="0.3">
      <c r="B2" s="95" t="s">
        <v>0</v>
      </c>
      <c r="C2" s="13"/>
      <c r="D2" s="14" t="s">
        <v>1</v>
      </c>
      <c r="E2" s="13"/>
      <c r="F2" s="14" t="s">
        <v>2</v>
      </c>
      <c r="G2" s="13"/>
      <c r="H2" s="14" t="s">
        <v>3</v>
      </c>
      <c r="I2" s="13"/>
      <c r="J2" s="14" t="s">
        <v>4</v>
      </c>
      <c r="K2" s="13"/>
      <c r="L2" s="14" t="s">
        <v>5</v>
      </c>
      <c r="M2" s="13"/>
      <c r="N2" s="14" t="s">
        <v>6</v>
      </c>
      <c r="O2" s="13"/>
      <c r="P2" s="14" t="s">
        <v>7</v>
      </c>
      <c r="Q2" s="13"/>
      <c r="R2" s="14" t="s">
        <v>8</v>
      </c>
      <c r="S2" s="13"/>
      <c r="T2" s="14" t="s">
        <v>9</v>
      </c>
      <c r="U2" s="13"/>
      <c r="V2" s="14" t="s">
        <v>10</v>
      </c>
      <c r="W2" s="13"/>
      <c r="X2" s="14" t="s">
        <v>11</v>
      </c>
      <c r="Y2" s="13"/>
      <c r="Z2" s="14" t="s">
        <v>12</v>
      </c>
      <c r="AA2" s="13"/>
      <c r="AB2" s="14" t="s">
        <v>13</v>
      </c>
      <c r="AC2" s="13"/>
      <c r="AD2" s="14" t="s">
        <v>14</v>
      </c>
      <c r="AE2" s="13"/>
      <c r="AF2" s="14" t="s">
        <v>15</v>
      </c>
      <c r="AG2" s="13"/>
      <c r="AH2" s="14" t="s">
        <v>16</v>
      </c>
      <c r="AI2" s="13"/>
    </row>
    <row r="3" spans="1:36" ht="16.5" thickBot="1" x14ac:dyDescent="0.3">
      <c r="A3" s="130" t="s">
        <v>17</v>
      </c>
      <c r="B3" s="62" t="s">
        <v>18</v>
      </c>
      <c r="C3" s="16"/>
      <c r="D3" s="17">
        <f>COUNTIF('CURSO 1o SEGUNDO CUATRIMESTRE'!E$5:I$16, "=" &amp; ANALISIS!$B3)</f>
        <v>2</v>
      </c>
      <c r="E3" s="16"/>
      <c r="F3" s="17">
        <f>COUNTIF('CURSO 1o SEGUNDO CUATRIMESTRE'!L$5:P$16, "=" &amp; ANALISIS!$B3)</f>
        <v>2</v>
      </c>
      <c r="G3" s="16"/>
      <c r="H3" s="17">
        <f>COUNTIF('CURSO 1o SEGUNDO CUATRIMESTRE'!S$5:W$16, "=" &amp; ANALISIS!$B3)</f>
        <v>2</v>
      </c>
      <c r="I3" s="16"/>
      <c r="J3" s="17">
        <f>COUNTIF('CURSO 1o SEGUNDO CUATRIMESTRE'!Z$5:AD$16, "=" &amp; ANALISIS!$B3)</f>
        <v>2</v>
      </c>
      <c r="K3" s="16"/>
      <c r="L3" s="17">
        <f>COUNTIF('CURSO 1o SEGUNDO CUATRIMESTRE'!AG$5:AK$16, "=" &amp; ANALISIS!$B3)</f>
        <v>2</v>
      </c>
      <c r="M3" s="16"/>
      <c r="N3" s="17">
        <f>COUNTIF('CURSO 1o SEGUNDO CUATRIMESTRE'!AN$5:AR$16, "=" &amp; ANALISIS!$B3)</f>
        <v>2</v>
      </c>
      <c r="O3" s="16"/>
      <c r="P3" s="17">
        <f>COUNTIF('CURSO 1o SEGUNDO CUATRIMESTRE'!AU$5:AY$16, "=" &amp; ANALISIS!$B3)</f>
        <v>2</v>
      </c>
      <c r="Q3" s="16"/>
      <c r="R3" s="17">
        <f>COUNTIF('CURSO 1o SEGUNDO CUATRIMESTRE'!BB$5:BF$16, "=" &amp; ANALISIS!$B3)</f>
        <v>4</v>
      </c>
      <c r="S3" s="16"/>
      <c r="T3" s="17">
        <f>COUNTIF('CURSO 1o SEGUNDO CUATRIMESTRE'!BI$5:BM$16, "=" &amp; ANALISIS!$B3)</f>
        <v>0</v>
      </c>
      <c r="U3" s="16"/>
      <c r="V3" s="17">
        <f>COUNTIF('CURSO 1o SEGUNDO CUATRIMESTRE'!BP$5:BT$16, "=" &amp; ANALISIS!$B3)</f>
        <v>0</v>
      </c>
      <c r="W3" s="16"/>
      <c r="X3" s="17">
        <f>COUNTIF('CURSO 1o SEGUNDO CUATRIMESTRE'!BW$5:CA$16, "=" &amp; ANALISIS!$B3)</f>
        <v>2</v>
      </c>
      <c r="Y3" s="16"/>
      <c r="Z3" s="17">
        <f>COUNTIF('CURSO 1o SEGUNDO CUATRIMESTRE'!CD$5:CH$16, "=" &amp; ANALISIS!$B3)</f>
        <v>2</v>
      </c>
      <c r="AA3" s="16"/>
      <c r="AB3" s="17">
        <f>COUNTIF('CURSO 1o SEGUNDO CUATRIMESTRE'!CK$5:CO$16, "=" &amp; ANALISIS!$B3)</f>
        <v>2</v>
      </c>
      <c r="AC3" s="16"/>
      <c r="AD3" s="17">
        <f>COUNTIF('CURSO 1o SEGUNDO CUATRIMESTRE'!CR$5:CV$16, "=" &amp; ANALISIS!$B3)</f>
        <v>2</v>
      </c>
      <c r="AE3" s="16"/>
      <c r="AF3" s="17">
        <f>COUNTIF('CURSO 1o SEGUNDO CUATRIMESTRE'!CY$5:DC$16, "=" &amp; ANALISIS!$B3)</f>
        <v>2</v>
      </c>
      <c r="AG3" s="16"/>
      <c r="AH3" s="17">
        <f>COUNTIF('CURSO 1o SEGUNDO CUATRIMESTRE'!DF$5:DJ$16, "=" &amp; ANALISIS!$B3)</f>
        <v>2</v>
      </c>
      <c r="AI3" s="16"/>
      <c r="AJ3">
        <f>SUM(D3:AH3)</f>
        <v>30</v>
      </c>
    </row>
    <row r="4" spans="1:36" ht="16.5" thickBot="1" x14ac:dyDescent="0.3">
      <c r="A4" s="130"/>
      <c r="B4" s="59" t="s">
        <v>112</v>
      </c>
      <c r="C4" s="18"/>
      <c r="D4" s="17">
        <f>COUNTIF('CURSO 1o SEGUNDO CUATRIMESTRE'!E$5:I$16, "=" &amp; ANALISIS!$B4)</f>
        <v>2</v>
      </c>
      <c r="E4" s="16"/>
      <c r="F4" s="17">
        <f>COUNTIF('CURSO 1o SEGUNDO CUATRIMESTRE'!L$5:P$16, "=" &amp; ANALISIS!$B4)</f>
        <v>2</v>
      </c>
      <c r="G4" s="16"/>
      <c r="H4" s="17">
        <f>COUNTIF('CURSO 1o SEGUNDO CUATRIMESTRE'!S$5:W$16, "=" &amp; ANALISIS!$B4)</f>
        <v>2</v>
      </c>
      <c r="I4" s="16"/>
      <c r="J4" s="17">
        <f>COUNTIF('CURSO 1o SEGUNDO CUATRIMESTRE'!Z$5:AD$16, "=" &amp; ANALISIS!$B4)</f>
        <v>2</v>
      </c>
      <c r="K4" s="16"/>
      <c r="L4" s="17">
        <f>COUNTIF('CURSO 1o SEGUNDO CUATRIMESTRE'!AG$5:AK$16, "=" &amp; ANALISIS!$B4)</f>
        <v>2</v>
      </c>
      <c r="M4" s="16"/>
      <c r="N4" s="17">
        <f>COUNTIF('CURSO 1o SEGUNDO CUATRIMESTRE'!AN$5:AR$16, "=" &amp; ANALISIS!$B4)</f>
        <v>2</v>
      </c>
      <c r="O4" s="16"/>
      <c r="P4" s="17">
        <f>COUNTIF('CURSO 1o SEGUNDO CUATRIMESTRE'!AU$5:AY$16, "=" &amp; ANALISIS!$B4)</f>
        <v>2</v>
      </c>
      <c r="Q4" s="16"/>
      <c r="R4" s="17">
        <f>COUNTIF('CURSO 1o SEGUNDO CUATRIMESTRE'!BB$5:BF$16, "=" &amp; ANALISIS!$B4)</f>
        <v>0</v>
      </c>
      <c r="S4" s="16"/>
      <c r="T4" s="17">
        <f>COUNTIF('CURSO 1o SEGUNDO CUATRIMESTRE'!BI$5:BM$16, "=" &amp; ANALISIS!$B4)</f>
        <v>0</v>
      </c>
      <c r="U4" s="16"/>
      <c r="V4" s="17">
        <f>COUNTIF('CURSO 1o SEGUNDO CUATRIMESTRE'!BP$5:BT$16, "=" &amp; ANALISIS!$B4)</f>
        <v>0</v>
      </c>
      <c r="W4" s="16"/>
      <c r="X4" s="17">
        <f>COUNTIF('CURSO 1o SEGUNDO CUATRIMESTRE'!BW$5:CA$16, "=" &amp; ANALISIS!$B4)</f>
        <v>2</v>
      </c>
      <c r="Y4" s="16"/>
      <c r="Z4" s="17">
        <f>COUNTIF('CURSO 1o SEGUNDO CUATRIMESTRE'!CD$5:CH$16, "=" &amp; ANALISIS!$B4)</f>
        <v>2</v>
      </c>
      <c r="AA4" s="16"/>
      <c r="AB4" s="17">
        <f>COUNTIF('CURSO 1o SEGUNDO CUATRIMESTRE'!CK$5:CO$16, "=" &amp; ANALISIS!$B4)</f>
        <v>2</v>
      </c>
      <c r="AC4" s="16"/>
      <c r="AD4" s="17">
        <f>COUNTIF('CURSO 1o SEGUNDO CUATRIMESTRE'!CR$5:CV$16, "=" &amp; ANALISIS!$B4)</f>
        <v>2</v>
      </c>
      <c r="AE4" s="16"/>
      <c r="AF4" s="17">
        <f>COUNTIF('CURSO 1o SEGUNDO CUATRIMESTRE'!CY$5:DC$16, "=" &amp; ANALISIS!$B4)</f>
        <v>2</v>
      </c>
      <c r="AG4" s="16"/>
      <c r="AH4" s="17">
        <f>COUNTIF('CURSO 1o SEGUNDO CUATRIMESTRE'!DF$5:DJ$16, "=" &amp; ANALISIS!$B4)</f>
        <v>2</v>
      </c>
      <c r="AI4" s="18"/>
      <c r="AJ4">
        <f t="shared" ref="AJ4:AJ23" si="0">SUM(D4:AH4)</f>
        <v>26</v>
      </c>
    </row>
    <row r="5" spans="1:36" ht="16.5" thickBot="1" x14ac:dyDescent="0.3">
      <c r="A5" s="130"/>
      <c r="B5" s="59" t="s">
        <v>19</v>
      </c>
      <c r="C5" s="18"/>
      <c r="D5" s="17">
        <f>COUNTIF('CURSO 1o SEGUNDO CUATRIMESTRE'!E$5:I$16, "=" &amp; ANALISIS!$B5)</f>
        <v>0</v>
      </c>
      <c r="E5" s="16"/>
      <c r="F5" s="17">
        <f>COUNTIF('CURSO 1o SEGUNDO CUATRIMESTRE'!L$5:P$16, "=" &amp; ANALISIS!$B5)</f>
        <v>0</v>
      </c>
      <c r="G5" s="16"/>
      <c r="H5" s="17">
        <f>COUNTIF('CURSO 1o SEGUNDO CUATRIMESTRE'!S$5:W$16, "=" &amp; ANALISIS!$B5)</f>
        <v>0</v>
      </c>
      <c r="I5" s="16"/>
      <c r="J5" s="17">
        <f>COUNTIF('CURSO 1o SEGUNDO CUATRIMESTRE'!Z$5:AD$16, "=" &amp; ANALISIS!$B5)</f>
        <v>0</v>
      </c>
      <c r="K5" s="16"/>
      <c r="L5" s="17">
        <f>COUNTIF('CURSO 1o SEGUNDO CUATRIMESTRE'!AG$5:AK$16, "=" &amp; ANALISIS!$B5)</f>
        <v>0</v>
      </c>
      <c r="M5" s="16"/>
      <c r="N5" s="17">
        <f>COUNTIF('CURSO 1o SEGUNDO CUATRIMESTRE'!AN$5:AR$16, "=" &amp; ANALISIS!$B5)</f>
        <v>0</v>
      </c>
      <c r="O5" s="16"/>
      <c r="P5" s="17">
        <f>COUNTIF('CURSO 1o SEGUNDO CUATRIMESTRE'!AU$5:AY$16, "=" &amp; ANALISIS!$B5)</f>
        <v>0</v>
      </c>
      <c r="Q5" s="16"/>
      <c r="R5" s="17">
        <f>COUNTIF('CURSO 1o SEGUNDO CUATRIMESTRE'!BB$5:BF$16, "=" &amp; ANALISIS!$B5)</f>
        <v>0</v>
      </c>
      <c r="S5" s="16"/>
      <c r="T5" s="17">
        <f>COUNTIF('CURSO 1o SEGUNDO CUATRIMESTRE'!BI$5:BM$16, "=" &amp; ANALISIS!$B5)</f>
        <v>0</v>
      </c>
      <c r="U5" s="16"/>
      <c r="V5" s="17">
        <f>COUNTIF('CURSO 1o SEGUNDO CUATRIMESTRE'!BP$5:BT$16, "=" &amp; ANALISIS!$B5)</f>
        <v>0</v>
      </c>
      <c r="W5" s="16"/>
      <c r="X5" s="17">
        <f>COUNTIF('CURSO 1o SEGUNDO CUATRIMESTRE'!BW$5:CA$16, "=" &amp; ANALISIS!$B5)</f>
        <v>0</v>
      </c>
      <c r="Y5" s="16"/>
      <c r="Z5" s="17">
        <f>COUNTIF('CURSO 1o SEGUNDO CUATRIMESTRE'!CD$5:CH$16, "=" &amp; ANALISIS!$B5)</f>
        <v>0</v>
      </c>
      <c r="AA5" s="16"/>
      <c r="AB5" s="17">
        <f>COUNTIF('CURSO 1o SEGUNDO CUATRIMESTRE'!CK$5:CO$16, "=" &amp; ANALISIS!$B5)</f>
        <v>0</v>
      </c>
      <c r="AC5" s="16"/>
      <c r="AD5" s="17">
        <f>COUNTIF('CURSO 1o SEGUNDO CUATRIMESTRE'!CR$5:CV$16, "=" &amp; ANALISIS!$B5)</f>
        <v>0</v>
      </c>
      <c r="AE5" s="16"/>
      <c r="AF5" s="17">
        <f>COUNTIF('CURSO 1o SEGUNDO CUATRIMESTRE'!CY$5:DC$16, "=" &amp; ANALISIS!$B5)</f>
        <v>0</v>
      </c>
      <c r="AG5" s="16"/>
      <c r="AH5" s="17">
        <f>COUNTIF('CURSO 1o SEGUNDO CUATRIMESTRE'!DF$5:DJ$16, "=" &amp; ANALISIS!$B5)</f>
        <v>0</v>
      </c>
      <c r="AI5" s="18"/>
      <c r="AJ5">
        <f t="shared" si="0"/>
        <v>0</v>
      </c>
    </row>
    <row r="6" spans="1:36" ht="16.5" thickBot="1" x14ac:dyDescent="0.3">
      <c r="A6" s="130"/>
      <c r="B6" s="110" t="s">
        <v>20</v>
      </c>
      <c r="C6" s="16"/>
      <c r="D6" s="17">
        <f>COUNTIF('CURSO 1o SEGUNDO CUATRIMESTRE'!E$5:I$16, "=" &amp; ANALISIS!$B6)</f>
        <v>2</v>
      </c>
      <c r="E6" s="16"/>
      <c r="F6" s="17">
        <f>COUNTIF('CURSO 1o SEGUNDO CUATRIMESTRE'!L$5:P$16, "=" &amp; ANALISIS!$B6)</f>
        <v>2</v>
      </c>
      <c r="G6" s="16"/>
      <c r="H6" s="17">
        <f>COUNTIF('CURSO 1o SEGUNDO CUATRIMESTRE'!S$5:W$16, "=" &amp; ANALISIS!$B6)</f>
        <v>2</v>
      </c>
      <c r="I6" s="16"/>
      <c r="J6" s="17">
        <f>COUNTIF('CURSO 1o SEGUNDO CUATRIMESTRE'!Z$5:AD$16, "=" &amp; ANALISIS!$B6)</f>
        <v>2</v>
      </c>
      <c r="K6" s="16"/>
      <c r="L6" s="17">
        <f>COUNTIF('CURSO 1o SEGUNDO CUATRIMESTRE'!AG$5:AK$16, "=" &amp; ANALISIS!$B6)</f>
        <v>2</v>
      </c>
      <c r="M6" s="16"/>
      <c r="N6" s="17">
        <f>COUNTIF('CURSO 1o SEGUNDO CUATRIMESTRE'!AN$5:AR$16, "=" &amp; ANALISIS!$B6)</f>
        <v>2</v>
      </c>
      <c r="O6" s="16"/>
      <c r="P6" s="17">
        <f>COUNTIF('CURSO 1o SEGUNDO CUATRIMESTRE'!AU$5:AY$16, "=" &amp; ANALISIS!$B6)</f>
        <v>2</v>
      </c>
      <c r="Q6" s="16"/>
      <c r="R6" s="17">
        <f>COUNTIF('CURSO 1o SEGUNDO CUATRIMESTRE'!BB$5:BF$16, "=" &amp; ANALISIS!$B6)</f>
        <v>2</v>
      </c>
      <c r="S6" s="16"/>
      <c r="T6" s="17">
        <f>COUNTIF('CURSO 1o SEGUNDO CUATRIMESTRE'!BI$5:BM$16, "=" &amp; ANALISIS!$B6)</f>
        <v>0</v>
      </c>
      <c r="U6" s="16"/>
      <c r="V6" s="17">
        <f>COUNTIF('CURSO 1o SEGUNDO CUATRIMESTRE'!BP$5:BT$16, "=" &amp; ANALISIS!$B6)</f>
        <v>0</v>
      </c>
      <c r="W6" s="16"/>
      <c r="X6" s="17">
        <f>COUNTIF('CURSO 1o SEGUNDO CUATRIMESTRE'!BW$5:CA$16, "=" &amp; ANALISIS!$B6)</f>
        <v>2</v>
      </c>
      <c r="Y6" s="16"/>
      <c r="Z6" s="17">
        <f>COUNTIF('CURSO 1o SEGUNDO CUATRIMESTRE'!CD$5:CH$16, "=" &amp; ANALISIS!$B6)</f>
        <v>2</v>
      </c>
      <c r="AA6" s="16"/>
      <c r="AB6" s="17">
        <f>COUNTIF('CURSO 1o SEGUNDO CUATRIMESTRE'!CK$5:CO$16, "=" &amp; ANALISIS!$B6)</f>
        <v>2</v>
      </c>
      <c r="AC6" s="16"/>
      <c r="AD6" s="17">
        <f>COUNTIF('CURSO 1o SEGUNDO CUATRIMESTRE'!CR$5:CV$16, "=" &amp; ANALISIS!$B6)</f>
        <v>2</v>
      </c>
      <c r="AE6" s="16"/>
      <c r="AF6" s="17">
        <f>COUNTIF('CURSO 1o SEGUNDO CUATRIMESTRE'!CY$5:DC$16, "=" &amp; ANALISIS!$B6)</f>
        <v>2</v>
      </c>
      <c r="AG6" s="16"/>
      <c r="AH6" s="17">
        <f>COUNTIF('CURSO 1o SEGUNDO CUATRIMESTRE'!DF$5:DJ$16, "=" &amp; ANALISIS!$B6)</f>
        <v>2</v>
      </c>
      <c r="AI6" s="16"/>
      <c r="AJ6">
        <f t="shared" si="0"/>
        <v>28</v>
      </c>
    </row>
    <row r="7" spans="1:36" ht="16.5" thickBot="1" x14ac:dyDescent="0.3">
      <c r="A7" s="130"/>
      <c r="B7" s="60" t="s">
        <v>21</v>
      </c>
      <c r="C7" s="18"/>
      <c r="D7" s="17">
        <f>COUNTIF('CURSO 1o SEGUNDO CUATRIMESTRE'!E$5:I$16, "=" &amp; ANALISIS!$B7)</f>
        <v>2</v>
      </c>
      <c r="E7" s="16"/>
      <c r="F7" s="17">
        <f>COUNTIF('CURSO 1o SEGUNDO CUATRIMESTRE'!L$5:P$16, "=" &amp; ANALISIS!$B7)</f>
        <v>2</v>
      </c>
      <c r="G7" s="16"/>
      <c r="H7" s="17">
        <f>COUNTIF('CURSO 1o SEGUNDO CUATRIMESTRE'!S$5:W$16, "=" &amp; ANALISIS!$B7)</f>
        <v>2</v>
      </c>
      <c r="I7" s="16"/>
      <c r="J7" s="17">
        <f>COUNTIF('CURSO 1o SEGUNDO CUATRIMESTRE'!Z$5:AD$16, "=" &amp; ANALISIS!$B7)</f>
        <v>2</v>
      </c>
      <c r="K7" s="16"/>
      <c r="L7" s="17">
        <f>COUNTIF('CURSO 1o SEGUNDO CUATRIMESTRE'!AG$5:AK$16, "=" &amp; ANALISIS!$B7)</f>
        <v>2</v>
      </c>
      <c r="M7" s="16"/>
      <c r="N7" s="17">
        <f>COUNTIF('CURSO 1o SEGUNDO CUATRIMESTRE'!AN$5:AR$16, "=" &amp; ANALISIS!$B7)</f>
        <v>2</v>
      </c>
      <c r="O7" s="16"/>
      <c r="P7" s="17">
        <f>COUNTIF('CURSO 1o SEGUNDO CUATRIMESTRE'!AU$5:AY$16, "=" &amp; ANALISIS!$B7)</f>
        <v>2</v>
      </c>
      <c r="Q7" s="16"/>
      <c r="R7" s="17">
        <f>COUNTIF('CURSO 1o SEGUNDO CUATRIMESTRE'!BB$5:BF$16, "=" &amp; ANALISIS!$B7)</f>
        <v>2</v>
      </c>
      <c r="S7" s="16"/>
      <c r="T7" s="17">
        <f>COUNTIF('CURSO 1o SEGUNDO CUATRIMESTRE'!BI$5:BM$16, "=" &amp; ANALISIS!$B7)</f>
        <v>0</v>
      </c>
      <c r="U7" s="16"/>
      <c r="V7" s="17">
        <f>COUNTIF('CURSO 1o SEGUNDO CUATRIMESTRE'!BP$5:BT$16, "=" &amp; ANALISIS!$B7)</f>
        <v>0</v>
      </c>
      <c r="W7" s="16"/>
      <c r="X7" s="17">
        <f>COUNTIF('CURSO 1o SEGUNDO CUATRIMESTRE'!BW$5:CA$16, "=" &amp; ANALISIS!$B7)</f>
        <v>2</v>
      </c>
      <c r="Y7" s="16"/>
      <c r="Z7" s="17">
        <f>COUNTIF('CURSO 1o SEGUNDO CUATRIMESTRE'!CD$5:CH$16, "=" &amp; ANALISIS!$B7)</f>
        <v>2</v>
      </c>
      <c r="AA7" s="16"/>
      <c r="AB7" s="17">
        <f>COUNTIF('CURSO 1o SEGUNDO CUATRIMESTRE'!CK$5:CO$16, "=" &amp; ANALISIS!$B7)</f>
        <v>2</v>
      </c>
      <c r="AC7" s="16"/>
      <c r="AD7" s="17">
        <f>COUNTIF('CURSO 1o SEGUNDO CUATRIMESTRE'!CR$5:CV$16, "=" &amp; ANALISIS!$B7)</f>
        <v>2</v>
      </c>
      <c r="AE7" s="16"/>
      <c r="AF7" s="17">
        <f>COUNTIF('CURSO 1o SEGUNDO CUATRIMESTRE'!CY$5:DC$16, "=" &amp; ANALISIS!$B7)</f>
        <v>2</v>
      </c>
      <c r="AG7" s="16"/>
      <c r="AH7" s="17">
        <f>COUNTIF('CURSO 1o SEGUNDO CUATRIMESTRE'!DF$5:DJ$16, "=" &amp; ANALISIS!$B7)</f>
        <v>2</v>
      </c>
      <c r="AI7" s="18"/>
      <c r="AJ7">
        <f t="shared" si="0"/>
        <v>28</v>
      </c>
    </row>
    <row r="8" spans="1:36" ht="16.5" thickBot="1" x14ac:dyDescent="0.3">
      <c r="A8" s="130"/>
      <c r="B8" s="60" t="s">
        <v>22</v>
      </c>
      <c r="C8" s="18"/>
      <c r="D8" s="17">
        <f>COUNTIF('CURSO 1o SEGUNDO CUATRIMESTRE'!E$5:I$16, "=" &amp; ANALISIS!$B8)</f>
        <v>0</v>
      </c>
      <c r="E8" s="16"/>
      <c r="F8" s="17">
        <f>COUNTIF('CURSO 1o SEGUNDO CUATRIMESTRE'!L$5:P$16, "=" &amp; ANALISIS!$B8)</f>
        <v>0</v>
      </c>
      <c r="G8" s="16"/>
      <c r="H8" s="17">
        <f>COUNTIF('CURSO 1o SEGUNDO CUATRIMESTRE'!S$5:W$16, "=" &amp; ANALISIS!$B8)</f>
        <v>0</v>
      </c>
      <c r="I8" s="16"/>
      <c r="J8" s="17">
        <f>COUNTIF('CURSO 1o SEGUNDO CUATRIMESTRE'!Z$5:AD$16, "=" &amp; ANALISIS!$B8)</f>
        <v>0</v>
      </c>
      <c r="K8" s="16"/>
      <c r="L8" s="17">
        <f>COUNTIF('CURSO 1o SEGUNDO CUATRIMESTRE'!AG$5:AK$16, "=" &amp; ANALISIS!$B8)</f>
        <v>0</v>
      </c>
      <c r="M8" s="16"/>
      <c r="N8" s="17">
        <f>COUNTIF('CURSO 1o SEGUNDO CUATRIMESTRE'!AN$5:AR$16, "=" &amp; ANALISIS!$B8)</f>
        <v>0</v>
      </c>
      <c r="O8" s="16"/>
      <c r="P8" s="17">
        <f>COUNTIF('CURSO 1o SEGUNDO CUATRIMESTRE'!AU$5:AY$16, "=" &amp; ANALISIS!$B8)</f>
        <v>0</v>
      </c>
      <c r="Q8" s="16"/>
      <c r="R8" s="17">
        <f>COUNTIF('CURSO 1o SEGUNDO CUATRIMESTRE'!BB$5:BF$16, "=" &amp; ANALISIS!$B8)</f>
        <v>1</v>
      </c>
      <c r="S8" s="16"/>
      <c r="T8" s="17">
        <f>COUNTIF('CURSO 1o SEGUNDO CUATRIMESTRE'!BI$5:BM$16, "=" &amp; ANALISIS!$B8)</f>
        <v>0</v>
      </c>
      <c r="U8" s="16"/>
      <c r="V8" s="17">
        <f>COUNTIF('CURSO 1o SEGUNDO CUATRIMESTRE'!BP$5:BT$16, "=" &amp; ANALISIS!$B8)</f>
        <v>0</v>
      </c>
      <c r="W8" s="16"/>
      <c r="X8" s="17">
        <f>COUNTIF('CURSO 1o SEGUNDO CUATRIMESTRE'!BW$5:CA$16, "=" &amp; ANALISIS!$B8)</f>
        <v>0</v>
      </c>
      <c r="Y8" s="16"/>
      <c r="Z8" s="17">
        <f>COUNTIF('CURSO 1o SEGUNDO CUATRIMESTRE'!CD$5:CH$16, "=" &amp; ANALISIS!$B8)</f>
        <v>0</v>
      </c>
      <c r="AA8" s="16"/>
      <c r="AB8" s="17">
        <f>COUNTIF('CURSO 1o SEGUNDO CUATRIMESTRE'!CK$5:CO$16, "=" &amp; ANALISIS!$B8)</f>
        <v>0</v>
      </c>
      <c r="AC8" s="16"/>
      <c r="AD8" s="17">
        <f>COUNTIF('CURSO 1o SEGUNDO CUATRIMESTRE'!CR$5:CV$16, "=" &amp; ANALISIS!$B8)</f>
        <v>0</v>
      </c>
      <c r="AE8" s="16"/>
      <c r="AF8" s="17">
        <f>COUNTIF('CURSO 1o SEGUNDO CUATRIMESTRE'!CY$5:DC$16, "=" &amp; ANALISIS!$B8)</f>
        <v>0</v>
      </c>
      <c r="AG8" s="16"/>
      <c r="AH8" s="17">
        <f>COUNTIF('CURSO 1o SEGUNDO CUATRIMESTRE'!DF$5:DJ$16, "=" &amp; ANALISIS!$B8)</f>
        <v>0</v>
      </c>
      <c r="AI8" s="18"/>
      <c r="AJ8">
        <f t="shared" si="0"/>
        <v>1</v>
      </c>
    </row>
    <row r="9" spans="1:36" ht="27" customHeight="1" thickBot="1" x14ac:dyDescent="0.3">
      <c r="A9" s="130"/>
      <c r="B9" s="111" t="s">
        <v>23</v>
      </c>
      <c r="C9" s="16"/>
      <c r="D9" s="17">
        <f>COUNTIF('CURSO 1o SEGUNDO CUATRIMESTRE'!E$5:I$16, "=" &amp; ANALISIS!$B9)</f>
        <v>3</v>
      </c>
      <c r="E9" s="16"/>
      <c r="F9" s="17">
        <f>COUNTIF('CURSO 1o SEGUNDO CUATRIMESTRE'!L$5:P$16, "=" &amp; ANALISIS!$B9)</f>
        <v>3</v>
      </c>
      <c r="G9" s="16"/>
      <c r="H9" s="17">
        <f>COUNTIF('CURSO 1o SEGUNDO CUATRIMESTRE'!S$5:W$16, "=" &amp; ANALISIS!$B9)</f>
        <v>3</v>
      </c>
      <c r="I9" s="16"/>
      <c r="J9" s="17">
        <f>COUNTIF('CURSO 1o SEGUNDO CUATRIMESTRE'!Z$5:AD$16, "=" &amp; ANALISIS!$B9)</f>
        <v>3</v>
      </c>
      <c r="K9" s="16"/>
      <c r="L9" s="17">
        <f>COUNTIF('CURSO 1o SEGUNDO CUATRIMESTRE'!AG$5:AK$16, "=" &amp; ANALISIS!$B9)</f>
        <v>3</v>
      </c>
      <c r="M9" s="16"/>
      <c r="N9" s="17">
        <f>COUNTIF('CURSO 1o SEGUNDO CUATRIMESTRE'!AN$5:AR$16, "=" &amp; ANALISIS!$B9)</f>
        <v>3</v>
      </c>
      <c r="O9" s="16"/>
      <c r="P9" s="17">
        <f>COUNTIF('CURSO 1o SEGUNDO CUATRIMESTRE'!AU$5:AY$16, "=" &amp; ANALISIS!$B9)</f>
        <v>2</v>
      </c>
      <c r="Q9" s="16"/>
      <c r="R9" s="17">
        <f>COUNTIF('CURSO 1o SEGUNDO CUATRIMESTRE'!BB$5:BF$16, "=" &amp; ANALISIS!$B9)</f>
        <v>3</v>
      </c>
      <c r="S9" s="16"/>
      <c r="T9" s="17">
        <f>COUNTIF('CURSO 1o SEGUNDO CUATRIMESTRE'!BI$5:BM$16, "=" &amp; ANALISIS!$B9)</f>
        <v>0</v>
      </c>
      <c r="U9" s="16"/>
      <c r="V9" s="17">
        <f>COUNTIF('CURSO 1o SEGUNDO CUATRIMESTRE'!BP$5:BT$16, "=" &amp; ANALISIS!$B9)</f>
        <v>1</v>
      </c>
      <c r="W9" s="16"/>
      <c r="X9" s="17">
        <f>COUNTIF('CURSO 1o SEGUNDO CUATRIMESTRE'!BW$5:CA$16, "=" &amp; ANALISIS!$B9)</f>
        <v>3</v>
      </c>
      <c r="Y9" s="16"/>
      <c r="Z9" s="17">
        <f>COUNTIF('CURSO 1o SEGUNDO CUATRIMESTRE'!CD$5:CH$16, "=" &amp; ANALISIS!$B9)</f>
        <v>2</v>
      </c>
      <c r="AA9" s="16"/>
      <c r="AB9" s="17">
        <f>COUNTIF('CURSO 1o SEGUNDO CUATRIMESTRE'!CK$5:CO$16, "=" &amp; ANALISIS!$B9)</f>
        <v>3</v>
      </c>
      <c r="AC9" s="16"/>
      <c r="AD9" s="17">
        <f>COUNTIF('CURSO 1o SEGUNDO CUATRIMESTRE'!CR$5:CV$16, "=" &amp; ANALISIS!$B9)</f>
        <v>3</v>
      </c>
      <c r="AE9" s="16"/>
      <c r="AF9" s="17">
        <f>COUNTIF('CURSO 1o SEGUNDO CUATRIMESTRE'!CY$5:DC$16, "=" &amp; ANALISIS!$B9)</f>
        <v>3</v>
      </c>
      <c r="AG9" s="16"/>
      <c r="AH9" s="17">
        <f>COUNTIF('CURSO 1o SEGUNDO CUATRIMESTRE'!DF$5:DJ$16, "=" &amp; ANALISIS!$B9)</f>
        <v>3</v>
      </c>
      <c r="AI9" s="16"/>
      <c r="AJ9">
        <f t="shared" si="0"/>
        <v>41</v>
      </c>
    </row>
    <row r="10" spans="1:36" ht="16.5" thickBot="1" x14ac:dyDescent="0.3">
      <c r="A10" s="130"/>
      <c r="B10" s="4" t="s">
        <v>24</v>
      </c>
      <c r="C10" s="18"/>
      <c r="D10" s="17">
        <f>COUNTIF('CURSO 1o SEGUNDO CUATRIMESTRE'!E$5:I$16, "=" &amp; ANALISIS!$B10)</f>
        <v>0</v>
      </c>
      <c r="E10" s="16"/>
      <c r="F10" s="17">
        <f>COUNTIF('CURSO 1o SEGUNDO CUATRIMESTRE'!L$5:P$16, "=" &amp; ANALISIS!$B10)</f>
        <v>0</v>
      </c>
      <c r="G10" s="16"/>
      <c r="H10" s="17">
        <f>COUNTIF('CURSO 1o SEGUNDO CUATRIMESTRE'!S$5:W$16, "=" &amp; ANALISIS!$B10)</f>
        <v>2</v>
      </c>
      <c r="I10" s="16"/>
      <c r="J10" s="17">
        <f>COUNTIF('CURSO 1o SEGUNDO CUATRIMESTRE'!Z$5:AD$16, "=" &amp; ANALISIS!$B10)</f>
        <v>0</v>
      </c>
      <c r="K10" s="16"/>
      <c r="L10" s="17">
        <f>COUNTIF('CURSO 1o SEGUNDO CUATRIMESTRE'!AG$5:AK$16, "=" &amp; ANALISIS!$B10)</f>
        <v>2</v>
      </c>
      <c r="M10" s="16"/>
      <c r="N10" s="17">
        <f>COUNTIF('CURSO 1o SEGUNDO CUATRIMESTRE'!AN$5:AR$16, "=" &amp; ANALISIS!$B10)</f>
        <v>0</v>
      </c>
      <c r="O10" s="16"/>
      <c r="P10" s="17">
        <f>COUNTIF('CURSO 1o SEGUNDO CUATRIMESTRE'!AU$5:AY$16, "=" &amp; ANALISIS!$B10)</f>
        <v>2</v>
      </c>
      <c r="Q10" s="16"/>
      <c r="R10" s="17">
        <f>COUNTIF('CURSO 1o SEGUNDO CUATRIMESTRE'!BB$5:BF$16, "=" &amp; ANALISIS!$B10)</f>
        <v>0</v>
      </c>
      <c r="S10" s="16"/>
      <c r="T10" s="17">
        <f>COUNTIF('CURSO 1o SEGUNDO CUATRIMESTRE'!BI$5:BM$16, "=" &amp; ANALISIS!$B10)</f>
        <v>0</v>
      </c>
      <c r="U10" s="16"/>
      <c r="V10" s="17">
        <f>COUNTIF('CURSO 1o SEGUNDO CUATRIMESTRE'!BP$5:BT$16, "=" &amp; ANALISIS!$B10)</f>
        <v>0</v>
      </c>
      <c r="W10" s="16"/>
      <c r="X10" s="17">
        <f>COUNTIF('CURSO 1o SEGUNDO CUATRIMESTRE'!BW$5:CA$16, "=" &amp; ANALISIS!$B10)</f>
        <v>0</v>
      </c>
      <c r="Y10" s="16"/>
      <c r="Z10" s="17">
        <f>COUNTIF('CURSO 1o SEGUNDO CUATRIMESTRE'!CD$5:CH$16, "=" &amp; ANALISIS!$B10)</f>
        <v>0</v>
      </c>
      <c r="AA10" s="16"/>
      <c r="AB10" s="17">
        <f>COUNTIF('CURSO 1o SEGUNDO CUATRIMESTRE'!CK$5:CO$16, "=" &amp; ANALISIS!$B10)</f>
        <v>0</v>
      </c>
      <c r="AC10" s="16"/>
      <c r="AD10" s="17">
        <f>COUNTIF('CURSO 1o SEGUNDO CUATRIMESTRE'!CR$5:CV$16, "=" &amp; ANALISIS!$B10)</f>
        <v>0</v>
      </c>
      <c r="AE10" s="16"/>
      <c r="AF10" s="17">
        <f>COUNTIF('CURSO 1o SEGUNDO CUATRIMESTRE'!CY$5:DC$16, "=" &amp; ANALISIS!$B10)</f>
        <v>0</v>
      </c>
      <c r="AG10" s="16"/>
      <c r="AH10" s="17">
        <f>COUNTIF('CURSO 1o SEGUNDO CUATRIMESTRE'!DF$5:DJ$16, "=" &amp; ANALISIS!$B10)</f>
        <v>0</v>
      </c>
      <c r="AI10" s="18"/>
      <c r="AJ10">
        <f t="shared" si="0"/>
        <v>6</v>
      </c>
    </row>
    <row r="11" spans="1:36" ht="16.5" thickBot="1" x14ac:dyDescent="0.3">
      <c r="A11" s="130"/>
      <c r="B11" s="59" t="s">
        <v>25</v>
      </c>
      <c r="C11" s="18"/>
      <c r="D11" s="17">
        <f>COUNTIF('CURSO 1o SEGUNDO CUATRIMESTRE'!E$5:I$16, "=" &amp; ANALISIS!$B11)</f>
        <v>0</v>
      </c>
      <c r="E11" s="16"/>
      <c r="F11" s="17">
        <f>COUNTIF('CURSO 1o SEGUNDO CUATRIMESTRE'!L$5:P$16, "=" &amp; ANALISIS!$B11)</f>
        <v>0</v>
      </c>
      <c r="G11" s="16"/>
      <c r="H11" s="17">
        <f>COUNTIF('CURSO 1o SEGUNDO CUATRIMESTRE'!S$5:W$16, "=" &amp; ANALISIS!$B11)</f>
        <v>0</v>
      </c>
      <c r="I11" s="16"/>
      <c r="J11" s="17">
        <f>COUNTIF('CURSO 1o SEGUNDO CUATRIMESTRE'!Z$5:AD$16, "=" &amp; ANALISIS!$B11)</f>
        <v>0</v>
      </c>
      <c r="K11" s="16"/>
      <c r="L11" s="17">
        <f>COUNTIF('CURSO 1o SEGUNDO CUATRIMESTRE'!AG$5:AK$16, "=" &amp; ANALISIS!$B11)</f>
        <v>1</v>
      </c>
      <c r="M11" s="16"/>
      <c r="N11" s="17">
        <f>COUNTIF('CURSO 1o SEGUNDO CUATRIMESTRE'!AN$5:AR$16, "=" &amp; ANALISIS!$B11)</f>
        <v>0</v>
      </c>
      <c r="O11" s="16"/>
      <c r="P11" s="17">
        <f>COUNTIF('CURSO 1o SEGUNDO CUATRIMESTRE'!AU$5:AY$16, "=" &amp; ANALISIS!$B11)</f>
        <v>0</v>
      </c>
      <c r="Q11" s="16"/>
      <c r="R11" s="17">
        <f>COUNTIF('CURSO 1o SEGUNDO CUATRIMESTRE'!BB$5:BF$16, "=" &amp; ANALISIS!$B11)</f>
        <v>0</v>
      </c>
      <c r="S11" s="16"/>
      <c r="T11" s="17">
        <f>COUNTIF('CURSO 1o SEGUNDO CUATRIMESTRE'!BI$5:BM$16, "=" &amp; ANALISIS!$B11)</f>
        <v>0</v>
      </c>
      <c r="U11" s="16"/>
      <c r="V11" s="17">
        <f>COUNTIF('CURSO 1o SEGUNDO CUATRIMESTRE'!BP$5:BT$16, "=" &amp; ANALISIS!$B11)</f>
        <v>0</v>
      </c>
      <c r="W11" s="16"/>
      <c r="X11" s="17">
        <f>COUNTIF('CURSO 1o SEGUNDO CUATRIMESTRE'!BW$5:CA$16, "=" &amp; ANALISIS!$B11)</f>
        <v>0</v>
      </c>
      <c r="Y11" s="16"/>
      <c r="Z11" s="17">
        <f>COUNTIF('CURSO 1o SEGUNDO CUATRIMESTRE'!CD$5:CH$16, "=" &amp; ANALISIS!$B11)</f>
        <v>0</v>
      </c>
      <c r="AA11" s="16"/>
      <c r="AB11" s="17">
        <f>COUNTIF('CURSO 1o SEGUNDO CUATRIMESTRE'!CK$5:CO$16, "=" &amp; ANALISIS!$B11)</f>
        <v>0</v>
      </c>
      <c r="AC11" s="16"/>
      <c r="AD11" s="17">
        <f>COUNTIF('CURSO 1o SEGUNDO CUATRIMESTRE'!CR$5:CV$16, "=" &amp; ANALISIS!$B11)</f>
        <v>0</v>
      </c>
      <c r="AE11" s="16"/>
      <c r="AF11" s="17">
        <f>COUNTIF('CURSO 1o SEGUNDO CUATRIMESTRE'!CY$5:DC$16, "=" &amp; ANALISIS!$B11)</f>
        <v>0</v>
      </c>
      <c r="AG11" s="16"/>
      <c r="AH11" s="17">
        <f>COUNTIF('CURSO 1o SEGUNDO CUATRIMESTRE'!DF$5:DJ$16, "=" &amp; ANALISIS!$B11)</f>
        <v>0</v>
      </c>
      <c r="AI11" s="18"/>
      <c r="AJ11">
        <f t="shared" si="0"/>
        <v>1</v>
      </c>
    </row>
    <row r="12" spans="1:36" ht="16.5" thickBot="1" x14ac:dyDescent="0.3">
      <c r="A12" s="130"/>
      <c r="B12" s="112" t="s">
        <v>26</v>
      </c>
      <c r="C12" s="16"/>
      <c r="D12" s="17">
        <f>COUNTIF('CURSO 1o SEGUNDO CUATRIMESTRE'!E$5:I$16, "=" &amp; ANALISIS!$B12)</f>
        <v>1</v>
      </c>
      <c r="E12" s="16"/>
      <c r="F12" s="17">
        <f>COUNTIF('CURSO 1o SEGUNDO CUATRIMESTRE'!L$5:P$16, "=" &amp; ANALISIS!$B12)</f>
        <v>1</v>
      </c>
      <c r="G12" s="16"/>
      <c r="H12" s="17">
        <f>COUNTIF('CURSO 1o SEGUNDO CUATRIMESTRE'!S$5:W$16, "=" &amp; ANALISIS!$B12)</f>
        <v>1</v>
      </c>
      <c r="I12" s="16"/>
      <c r="J12" s="17">
        <f>COUNTIF('CURSO 1o SEGUNDO CUATRIMESTRE'!Z$5:AD$16, "=" &amp; ANALISIS!$B12)</f>
        <v>1</v>
      </c>
      <c r="K12" s="16"/>
      <c r="L12" s="17">
        <f>COUNTIF('CURSO 1o SEGUNDO CUATRIMESTRE'!AG$5:AK$16, "=" &amp; ANALISIS!$B12)</f>
        <v>1</v>
      </c>
      <c r="M12" s="16"/>
      <c r="N12" s="17">
        <f>COUNTIF('CURSO 1o SEGUNDO CUATRIMESTRE'!AN$5:AR$16, "=" &amp; ANALISIS!$B12)</f>
        <v>1</v>
      </c>
      <c r="O12" s="16"/>
      <c r="P12" s="17">
        <f>COUNTIF('CURSO 1o SEGUNDO CUATRIMESTRE'!AU$5:AY$16, "=" &amp; ANALISIS!$B12)</f>
        <v>0</v>
      </c>
      <c r="Q12" s="16"/>
      <c r="R12" s="17">
        <f>COUNTIF('CURSO 1o SEGUNDO CUATRIMESTRE'!BB$5:BF$16, "=" &amp; ANALISIS!$B12)</f>
        <v>1</v>
      </c>
      <c r="S12" s="16"/>
      <c r="T12" s="17">
        <f>COUNTIF('CURSO 1o SEGUNDO CUATRIMESTRE'!BI$5:BM$16, "=" &amp; ANALISIS!$B12)</f>
        <v>0</v>
      </c>
      <c r="U12" s="16"/>
      <c r="V12" s="17">
        <f>COUNTIF('CURSO 1o SEGUNDO CUATRIMESTRE'!BP$5:BT$16, "=" &amp; ANALISIS!$B12)</f>
        <v>1</v>
      </c>
      <c r="W12" s="16"/>
      <c r="X12" s="17">
        <f>COUNTIF('CURSO 1o SEGUNDO CUATRIMESTRE'!BW$5:CA$16, "=" &amp; ANALISIS!$B12)</f>
        <v>1</v>
      </c>
      <c r="Y12" s="16"/>
      <c r="Z12" s="17">
        <f>COUNTIF('CURSO 1o SEGUNDO CUATRIMESTRE'!CD$5:CH$16, "=" &amp; ANALISIS!$B12)</f>
        <v>0</v>
      </c>
      <c r="AA12" s="16"/>
      <c r="AB12" s="17">
        <f>COUNTIF('CURSO 1o SEGUNDO CUATRIMESTRE'!CK$5:CO$16, "=" &amp; ANALISIS!$B12)</f>
        <v>1</v>
      </c>
      <c r="AC12" s="16"/>
      <c r="AD12" s="17">
        <f>COUNTIF('CURSO 1o SEGUNDO CUATRIMESTRE'!CR$5:CV$16, "=" &amp; ANALISIS!$B12)</f>
        <v>1</v>
      </c>
      <c r="AE12" s="16"/>
      <c r="AF12" s="17">
        <f>COUNTIF('CURSO 1o SEGUNDO CUATRIMESTRE'!CY$5:DC$16, "=" &amp; ANALISIS!$B12)</f>
        <v>1</v>
      </c>
      <c r="AG12" s="16"/>
      <c r="AH12" s="17">
        <f>COUNTIF('CURSO 1o SEGUNDO CUATRIMESTRE'!DF$5:DJ$16, "=" &amp; ANALISIS!$B12)</f>
        <v>1</v>
      </c>
      <c r="AI12" s="16"/>
      <c r="AJ12">
        <f t="shared" si="0"/>
        <v>13</v>
      </c>
    </row>
    <row r="13" spans="1:36" ht="16.5" thickBot="1" x14ac:dyDescent="0.3">
      <c r="A13" s="130"/>
      <c r="B13" s="60" t="s">
        <v>27</v>
      </c>
      <c r="C13" s="18"/>
      <c r="D13" s="17">
        <f>COUNTIF('CURSO 1o SEGUNDO CUATRIMESTRE'!E$5:I$16, "=" &amp; ANALISIS!$B13)</f>
        <v>0</v>
      </c>
      <c r="E13" s="16"/>
      <c r="F13" s="17">
        <f>COUNTIF('CURSO 1o SEGUNDO CUATRIMESTRE'!L$5:P$16, "=" &amp; ANALISIS!$B13)</f>
        <v>0</v>
      </c>
      <c r="G13" s="16"/>
      <c r="H13" s="17">
        <f>COUNTIF('CURSO 1o SEGUNDO CUATRIMESTRE'!S$5:W$16, "=" &amp; ANALISIS!$B13)</f>
        <v>0</v>
      </c>
      <c r="I13" s="16"/>
      <c r="J13" s="17">
        <f>COUNTIF('CURSO 1o SEGUNDO CUATRIMESTRE'!Z$5:AD$16, "=" &amp; ANALISIS!$B13)</f>
        <v>0</v>
      </c>
      <c r="K13" s="16"/>
      <c r="L13" s="17">
        <f>COUNTIF('CURSO 1o SEGUNDO CUATRIMESTRE'!AG$5:AK$16, "=" &amp; ANALISIS!$B13)</f>
        <v>0</v>
      </c>
      <c r="M13" s="16"/>
      <c r="N13" s="17">
        <f>COUNTIF('CURSO 1o SEGUNDO CUATRIMESTRE'!AN$5:AR$16, "=" &amp; ANALISIS!$B13)</f>
        <v>0</v>
      </c>
      <c r="O13" s="16"/>
      <c r="P13" s="17">
        <f>COUNTIF('CURSO 1o SEGUNDO CUATRIMESTRE'!AU$5:AY$16, "=" &amp; ANALISIS!$B13)</f>
        <v>0</v>
      </c>
      <c r="Q13" s="16"/>
      <c r="R13" s="17">
        <f>COUNTIF('CURSO 1o SEGUNDO CUATRIMESTRE'!BB$5:BF$16, "=" &amp; ANALISIS!$B13)</f>
        <v>0</v>
      </c>
      <c r="S13" s="16"/>
      <c r="T13" s="17">
        <f>COUNTIF('CURSO 1o SEGUNDO CUATRIMESTRE'!BI$5:BM$16, "=" &amp; ANALISIS!$B13)</f>
        <v>0</v>
      </c>
      <c r="U13" s="16"/>
      <c r="V13" s="17">
        <f>COUNTIF('CURSO 1o SEGUNDO CUATRIMESTRE'!BP$5:BT$16, "=" &amp; ANALISIS!$B13)</f>
        <v>0</v>
      </c>
      <c r="W13" s="16"/>
      <c r="X13" s="17">
        <f>COUNTIF('CURSO 1o SEGUNDO CUATRIMESTRE'!BW$5:CA$16, "=" &amp; ANALISIS!$B13)</f>
        <v>0</v>
      </c>
      <c r="Y13" s="16"/>
      <c r="Z13" s="17">
        <f>COUNTIF('CURSO 1o SEGUNDO CUATRIMESTRE'!CD$5:CH$16, "=" &amp; ANALISIS!$B13)</f>
        <v>0</v>
      </c>
      <c r="AA13" s="16"/>
      <c r="AB13" s="17">
        <f>COUNTIF('CURSO 1o SEGUNDO CUATRIMESTRE'!CK$5:CO$16, "=" &amp; ANALISIS!$B13)</f>
        <v>0</v>
      </c>
      <c r="AC13" s="16"/>
      <c r="AD13" s="17">
        <f>COUNTIF('CURSO 1o SEGUNDO CUATRIMESTRE'!CR$5:CV$16, "=" &amp; ANALISIS!$B13)</f>
        <v>0</v>
      </c>
      <c r="AE13" s="16"/>
      <c r="AF13" s="17">
        <f>COUNTIF('CURSO 1o SEGUNDO CUATRIMESTRE'!CY$5:DC$16, "=" &amp; ANALISIS!$B13)</f>
        <v>0</v>
      </c>
      <c r="AG13" s="16"/>
      <c r="AH13" s="17">
        <f>COUNTIF('CURSO 1o SEGUNDO CUATRIMESTRE'!DF$5:DJ$16, "=" &amp; ANALISIS!$B13)</f>
        <v>0</v>
      </c>
      <c r="AI13" s="18"/>
      <c r="AJ13">
        <f t="shared" si="0"/>
        <v>0</v>
      </c>
    </row>
    <row r="14" spans="1:36" ht="16.5" thickBot="1" x14ac:dyDescent="0.3">
      <c r="A14" s="130"/>
      <c r="B14" s="4" t="s">
        <v>28</v>
      </c>
      <c r="C14" s="18"/>
      <c r="D14" s="17">
        <f>COUNTIF('CURSO 1o SEGUNDO CUATRIMESTRE'!E$5:I$16, "=" &amp; ANALISIS!$B14)</f>
        <v>0</v>
      </c>
      <c r="E14" s="16"/>
      <c r="F14" s="17">
        <f>COUNTIF('CURSO 1o SEGUNDO CUATRIMESTRE'!L$5:P$16, "=" &amp; ANALISIS!$B14)</f>
        <v>0</v>
      </c>
      <c r="G14" s="16"/>
      <c r="H14" s="17">
        <f>COUNTIF('CURSO 1o SEGUNDO CUATRIMESTRE'!S$5:W$16, "=" &amp; ANALISIS!$B14)</f>
        <v>0</v>
      </c>
      <c r="I14" s="16"/>
      <c r="J14" s="17">
        <f>COUNTIF('CURSO 1o SEGUNDO CUATRIMESTRE'!Z$5:AD$16, "=" &amp; ANALISIS!$B14)</f>
        <v>0</v>
      </c>
      <c r="K14" s="16"/>
      <c r="L14" s="17">
        <f>COUNTIF('CURSO 1o SEGUNDO CUATRIMESTRE'!AG$5:AK$16, "=" &amp; ANALISIS!$B14)</f>
        <v>0</v>
      </c>
      <c r="M14" s="16"/>
      <c r="N14" s="17">
        <f>COUNTIF('CURSO 1o SEGUNDO CUATRIMESTRE'!AN$5:AR$16, "=" &amp; ANALISIS!$B14)</f>
        <v>0</v>
      </c>
      <c r="O14" s="16"/>
      <c r="P14" s="17">
        <f>COUNTIF('CURSO 1o SEGUNDO CUATRIMESTRE'!AU$5:AY$16, "=" &amp; ANALISIS!$B14)</f>
        <v>0</v>
      </c>
      <c r="Q14" s="16"/>
      <c r="R14" s="17">
        <f>COUNTIF('CURSO 1o SEGUNDO CUATRIMESTRE'!BB$5:BF$16, "=" &amp; ANALISIS!$B14)</f>
        <v>0</v>
      </c>
      <c r="S14" s="16"/>
      <c r="T14" s="17">
        <f>COUNTIF('CURSO 1o SEGUNDO CUATRIMESTRE'!BI$5:BM$16, "=" &amp; ANALISIS!$B14)</f>
        <v>0</v>
      </c>
      <c r="U14" s="16"/>
      <c r="V14" s="17">
        <f>COUNTIF('CURSO 1o SEGUNDO CUATRIMESTRE'!BP$5:BT$16, "=" &amp; ANALISIS!$B14)</f>
        <v>0</v>
      </c>
      <c r="W14" s="16"/>
      <c r="X14" s="17">
        <f>COUNTIF('CURSO 1o SEGUNDO CUATRIMESTRE'!BW$5:CA$16, "=" &amp; ANALISIS!$B14)</f>
        <v>0</v>
      </c>
      <c r="Y14" s="16"/>
      <c r="Z14" s="17">
        <f>COUNTIF('CURSO 1o SEGUNDO CUATRIMESTRE'!CD$5:CH$16, "=" &amp; ANALISIS!$B14)</f>
        <v>0</v>
      </c>
      <c r="AA14" s="16"/>
      <c r="AB14" s="17">
        <f>COUNTIF('CURSO 1o SEGUNDO CUATRIMESTRE'!CK$5:CO$16, "=" &amp; ANALISIS!$B14)</f>
        <v>0</v>
      </c>
      <c r="AC14" s="16"/>
      <c r="AD14" s="17">
        <f>COUNTIF('CURSO 1o SEGUNDO CUATRIMESTRE'!CR$5:CV$16, "=" &amp; ANALISIS!$B14)</f>
        <v>0</v>
      </c>
      <c r="AE14" s="16"/>
      <c r="AF14" s="17">
        <f>COUNTIF('CURSO 1o SEGUNDO CUATRIMESTRE'!CY$5:DC$16, "=" &amp; ANALISIS!$B14)</f>
        <v>0</v>
      </c>
      <c r="AG14" s="16"/>
      <c r="AH14" s="17">
        <f>COUNTIF('CURSO 1o SEGUNDO CUATRIMESTRE'!DF$5:DJ$16, "=" &amp; ANALISIS!$B14)</f>
        <v>0</v>
      </c>
      <c r="AI14" s="18"/>
      <c r="AJ14">
        <f t="shared" si="0"/>
        <v>0</v>
      </c>
    </row>
    <row r="15" spans="1:36" ht="32.25" thickBot="1" x14ac:dyDescent="0.3">
      <c r="A15" s="130"/>
      <c r="B15" s="94" t="s">
        <v>29</v>
      </c>
      <c r="C15" s="23"/>
      <c r="D15" s="17">
        <f>COUNTIF('CURSO 1o SEGUNDO CUATRIMESTRE'!E$5:I$16, "=" &amp; ANALISIS!$B15)</f>
        <v>2</v>
      </c>
      <c r="E15" s="16"/>
      <c r="F15" s="17">
        <f>COUNTIF('CURSO 1o SEGUNDO CUATRIMESTRE'!L$5:P$16, "=" &amp; ANALISIS!$B15)</f>
        <v>2</v>
      </c>
      <c r="G15" s="16"/>
      <c r="H15" s="17">
        <f>COUNTIF('CURSO 1o SEGUNDO CUATRIMESTRE'!S$5:W$16, "=" &amp; ANALISIS!$B15)</f>
        <v>2</v>
      </c>
      <c r="I15" s="16"/>
      <c r="J15" s="17">
        <f>COUNTIF('CURSO 1o SEGUNDO CUATRIMESTRE'!Z$5:AD$16, "=" &amp; ANALISIS!$B15)</f>
        <v>2</v>
      </c>
      <c r="K15" s="16"/>
      <c r="L15" s="17">
        <f>COUNTIF('CURSO 1o SEGUNDO CUATRIMESTRE'!AG$5:AK$16, "=" &amp; ANALISIS!$B15)</f>
        <v>2</v>
      </c>
      <c r="M15" s="16"/>
      <c r="N15" s="17">
        <f>COUNTIF('CURSO 1o SEGUNDO CUATRIMESTRE'!AN$5:AR$16, "=" &amp; ANALISIS!$B15)</f>
        <v>2</v>
      </c>
      <c r="O15" s="16"/>
      <c r="P15" s="17">
        <f>COUNTIF('CURSO 1o SEGUNDO CUATRIMESTRE'!AU$5:AY$16, "=" &amp; ANALISIS!$B15)</f>
        <v>0</v>
      </c>
      <c r="Q15" s="16"/>
      <c r="R15" s="17">
        <f>COUNTIF('CURSO 1o SEGUNDO CUATRIMESTRE'!BB$5:BF$16, "=" &amp; ANALISIS!$B15)</f>
        <v>2</v>
      </c>
      <c r="S15" s="16"/>
      <c r="T15" s="17">
        <f>COUNTIF('CURSO 1o SEGUNDO CUATRIMESTRE'!BI$5:BM$16, "=" &amp; ANALISIS!$B15)</f>
        <v>0</v>
      </c>
      <c r="U15" s="16"/>
      <c r="V15" s="17">
        <f>COUNTIF('CURSO 1o SEGUNDO CUATRIMESTRE'!BP$5:BT$16, "=" &amp; ANALISIS!$B15)</f>
        <v>2</v>
      </c>
      <c r="W15" s="16"/>
      <c r="X15" s="17">
        <f>COUNTIF('CURSO 1o SEGUNDO CUATRIMESTRE'!BW$5:CA$16, "=" &amp; ANALISIS!$B15)</f>
        <v>2</v>
      </c>
      <c r="Y15" s="16"/>
      <c r="Z15" s="17">
        <f>COUNTIF('CURSO 1o SEGUNDO CUATRIMESTRE'!CD$5:CH$16, "=" &amp; ANALISIS!$B15)</f>
        <v>0</v>
      </c>
      <c r="AA15" s="16"/>
      <c r="AB15" s="17">
        <f>COUNTIF('CURSO 1o SEGUNDO CUATRIMESTRE'!CK$5:CO$16, "=" &amp; ANALISIS!$B15)</f>
        <v>2</v>
      </c>
      <c r="AC15" s="16"/>
      <c r="AD15" s="17">
        <f>COUNTIF('CURSO 1o SEGUNDO CUATRIMESTRE'!CR$5:CV$16, "=" &amp; ANALISIS!$B15)</f>
        <v>2</v>
      </c>
      <c r="AE15" s="16"/>
      <c r="AF15" s="17">
        <f>COUNTIF('CURSO 1o SEGUNDO CUATRIMESTRE'!CY$5:DC$16, "=" &amp; ANALISIS!$B15)</f>
        <v>2</v>
      </c>
      <c r="AG15" s="16"/>
      <c r="AH15" s="17">
        <f>COUNTIF('CURSO 1o SEGUNDO CUATRIMESTRE'!DF$5:DJ$16, "=" &amp; ANALISIS!$B15)</f>
        <v>2</v>
      </c>
      <c r="AI15" s="23"/>
      <c r="AJ15">
        <f t="shared" si="0"/>
        <v>26</v>
      </c>
    </row>
    <row r="16" spans="1:36" ht="21.75" thickBot="1" x14ac:dyDescent="0.3">
      <c r="A16" s="63"/>
      <c r="B16" s="59" t="s">
        <v>30</v>
      </c>
      <c r="C16" s="23"/>
      <c r="D16" s="17">
        <f>COUNTIF('CURSO 1o SEGUNDO CUATRIMESTRE'!E$5:I$16, "=" &amp; ANALISIS!$B16)</f>
        <v>0</v>
      </c>
      <c r="E16" s="16"/>
      <c r="F16" s="17">
        <f>COUNTIF('CURSO 1o SEGUNDO CUATRIMESTRE'!L$5:P$16, "=" &amp; ANALISIS!$B16)</f>
        <v>0</v>
      </c>
      <c r="G16" s="16"/>
      <c r="H16" s="17">
        <f>COUNTIF('CURSO 1o SEGUNDO CUATRIMESTRE'!S$5:W$16, "=" &amp; ANALISIS!$B16)</f>
        <v>0</v>
      </c>
      <c r="I16" s="16"/>
      <c r="J16" s="17">
        <f>COUNTIF('CURSO 1o SEGUNDO CUATRIMESTRE'!Z$5:AD$16, "=" &amp; ANALISIS!$B16)</f>
        <v>0</v>
      </c>
      <c r="K16" s="16"/>
      <c r="L16" s="17">
        <f>COUNTIF('CURSO 1o SEGUNDO CUATRIMESTRE'!AG$5:AK$16, "=" &amp; ANALISIS!$B16)</f>
        <v>0</v>
      </c>
      <c r="M16" s="16"/>
      <c r="N16" s="17">
        <f>COUNTIF('CURSO 1o SEGUNDO CUATRIMESTRE'!AN$5:AR$16, "=" &amp; ANALISIS!$B16)</f>
        <v>0</v>
      </c>
      <c r="O16" s="16"/>
      <c r="P16" s="17">
        <f>COUNTIF('CURSO 1o SEGUNDO CUATRIMESTRE'!AU$5:AY$16, "=" &amp; ANALISIS!$B16)</f>
        <v>0</v>
      </c>
      <c r="Q16" s="16"/>
      <c r="R16" s="17">
        <f>COUNTIF('CURSO 1o SEGUNDO CUATRIMESTRE'!BB$5:BF$16, "=" &amp; ANALISIS!$B16)</f>
        <v>0</v>
      </c>
      <c r="S16" s="16"/>
      <c r="T16" s="17">
        <f>COUNTIF('CURSO 1o SEGUNDO CUATRIMESTRE'!BI$5:BM$16, "=" &amp; ANALISIS!$B16)</f>
        <v>0</v>
      </c>
      <c r="U16" s="16"/>
      <c r="V16" s="17">
        <f>COUNTIF('CURSO 1o SEGUNDO CUATRIMESTRE'!BP$5:BT$16, "=" &amp; ANALISIS!$B16)</f>
        <v>0</v>
      </c>
      <c r="W16" s="16"/>
      <c r="X16" s="17">
        <f>COUNTIF('CURSO 1o SEGUNDO CUATRIMESTRE'!BW$5:CA$16, "=" &amp; ANALISIS!$B16)</f>
        <v>0</v>
      </c>
      <c r="Y16" s="16"/>
      <c r="Z16" s="17">
        <f>COUNTIF('CURSO 1o SEGUNDO CUATRIMESTRE'!CD$5:CH$16, "=" &amp; ANALISIS!$B16)</f>
        <v>0</v>
      </c>
      <c r="AA16" s="16"/>
      <c r="AB16" s="17">
        <f>COUNTIF('CURSO 1o SEGUNDO CUATRIMESTRE'!CK$5:CO$16, "=" &amp; ANALISIS!$B16)</f>
        <v>0</v>
      </c>
      <c r="AC16" s="16"/>
      <c r="AD16" s="17">
        <f>COUNTIF('CURSO 1o SEGUNDO CUATRIMESTRE'!CR$5:CV$16, "=" &amp; ANALISIS!$B16)</f>
        <v>0</v>
      </c>
      <c r="AE16" s="16"/>
      <c r="AF16" s="17">
        <f>COUNTIF('CURSO 1o SEGUNDO CUATRIMESTRE'!CY$5:DC$16, "=" &amp; ANALISIS!$B16)</f>
        <v>0</v>
      </c>
      <c r="AG16" s="16"/>
      <c r="AH16" s="17">
        <f>COUNTIF('CURSO 1o SEGUNDO CUATRIMESTRE'!DF$5:DJ$16, "=" &amp; ANALISIS!$B16)</f>
        <v>0</v>
      </c>
      <c r="AI16" s="23"/>
      <c r="AJ16">
        <f t="shared" si="0"/>
        <v>0</v>
      </c>
    </row>
    <row r="17" spans="1:36" ht="21.75" thickBot="1" x14ac:dyDescent="0.3">
      <c r="A17" s="63"/>
      <c r="B17" s="60" t="s">
        <v>31</v>
      </c>
      <c r="C17" s="23"/>
      <c r="D17" s="17">
        <f>COUNTIF('CURSO 1o SEGUNDO CUATRIMESTRE'!E$5:I$16, "=" &amp; ANALISIS!$B17)</f>
        <v>0</v>
      </c>
      <c r="E17" s="16"/>
      <c r="F17" s="17">
        <f>COUNTIF('CURSO 1o SEGUNDO CUATRIMESTRE'!L$5:P$16, "=" &amp; ANALISIS!$B17)</f>
        <v>0</v>
      </c>
      <c r="G17" s="16"/>
      <c r="H17" s="17">
        <f>COUNTIF('CURSO 1o SEGUNDO CUATRIMESTRE'!S$5:W$16, "=" &amp; ANALISIS!$B17)</f>
        <v>0</v>
      </c>
      <c r="I17" s="16"/>
      <c r="J17" s="17">
        <f>COUNTIF('CURSO 1o SEGUNDO CUATRIMESTRE'!Z$5:AD$16, "=" &amp; ANALISIS!$B17)</f>
        <v>0</v>
      </c>
      <c r="K17" s="16"/>
      <c r="L17" s="17">
        <f>COUNTIF('CURSO 1o SEGUNDO CUATRIMESTRE'!AG$5:AK$16, "=" &amp; ANALISIS!$B17)</f>
        <v>0</v>
      </c>
      <c r="M17" s="16"/>
      <c r="N17" s="17">
        <f>COUNTIF('CURSO 1o SEGUNDO CUATRIMESTRE'!AN$5:AR$16, "=" &amp; ANALISIS!$B17)</f>
        <v>0</v>
      </c>
      <c r="O17" s="16"/>
      <c r="P17" s="17">
        <f>COUNTIF('CURSO 1o SEGUNDO CUATRIMESTRE'!AU$5:AY$16, "=" &amp; ANALISIS!$B17)</f>
        <v>0</v>
      </c>
      <c r="Q17" s="16"/>
      <c r="R17" s="17">
        <f>COUNTIF('CURSO 1o SEGUNDO CUATRIMESTRE'!BB$5:BF$16, "=" &amp; ANALISIS!$B17)</f>
        <v>0</v>
      </c>
      <c r="S17" s="16"/>
      <c r="T17" s="17">
        <f>COUNTIF('CURSO 1o SEGUNDO CUATRIMESTRE'!BI$5:BM$16, "=" &amp; ANALISIS!$B17)</f>
        <v>0</v>
      </c>
      <c r="U17" s="16"/>
      <c r="V17" s="17">
        <f>COUNTIF('CURSO 1o SEGUNDO CUATRIMESTRE'!BP$5:BT$16, "=" &amp; ANALISIS!$B17)</f>
        <v>0</v>
      </c>
      <c r="W17" s="16"/>
      <c r="X17" s="17">
        <f>COUNTIF('CURSO 1o SEGUNDO CUATRIMESTRE'!BW$5:CA$16, "=" &amp; ANALISIS!$B17)</f>
        <v>0</v>
      </c>
      <c r="Y17" s="16"/>
      <c r="Z17" s="17">
        <f>COUNTIF('CURSO 1o SEGUNDO CUATRIMESTRE'!CD$5:CH$16, "=" &amp; ANALISIS!$B17)</f>
        <v>0</v>
      </c>
      <c r="AA17" s="16"/>
      <c r="AB17" s="17">
        <f>COUNTIF('CURSO 1o SEGUNDO CUATRIMESTRE'!CK$5:CO$16, "=" &amp; ANALISIS!$B17)</f>
        <v>0</v>
      </c>
      <c r="AC17" s="16"/>
      <c r="AD17" s="17">
        <f>COUNTIF('CURSO 1o SEGUNDO CUATRIMESTRE'!CR$5:CV$16, "=" &amp; ANALISIS!$B17)</f>
        <v>0</v>
      </c>
      <c r="AE17" s="16"/>
      <c r="AF17" s="17">
        <f>COUNTIF('CURSO 1o SEGUNDO CUATRIMESTRE'!CY$5:DC$16, "=" &amp; ANALISIS!$B17)</f>
        <v>0</v>
      </c>
      <c r="AG17" s="16"/>
      <c r="AH17" s="17">
        <f>COUNTIF('CURSO 1o SEGUNDO CUATRIMESTRE'!DF$5:DJ$16, "=" &amp; ANALISIS!$B17)</f>
        <v>0</v>
      </c>
      <c r="AI17" s="23"/>
      <c r="AJ17">
        <f t="shared" si="0"/>
        <v>0</v>
      </c>
    </row>
    <row r="18" spans="1:36" ht="32.25" thickBot="1" x14ac:dyDescent="0.3">
      <c r="A18" s="63"/>
      <c r="B18" s="113" t="s">
        <v>32</v>
      </c>
      <c r="C18" s="23"/>
      <c r="D18" s="17">
        <f>COUNTIF('CURSO 1o SEGUNDO CUATRIMESTRE'!E$5:I$16, "=" &amp; ANALISIS!$B18)</f>
        <v>2</v>
      </c>
      <c r="E18" s="16"/>
      <c r="F18" s="17">
        <f>COUNTIF('CURSO 1o SEGUNDO CUATRIMESTRE'!L$5:P$16, "=" &amp; ANALISIS!$B18)</f>
        <v>2</v>
      </c>
      <c r="G18" s="16"/>
      <c r="H18" s="17">
        <f>COUNTIF('CURSO 1o SEGUNDO CUATRIMESTRE'!S$5:W$16, "=" &amp; ANALISIS!$B18)</f>
        <v>2</v>
      </c>
      <c r="I18" s="16"/>
      <c r="J18" s="17">
        <f>COUNTIF('CURSO 1o SEGUNDO CUATRIMESTRE'!Z$5:AD$16, "=" &amp; ANALISIS!$B18)</f>
        <v>2</v>
      </c>
      <c r="K18" s="16"/>
      <c r="L18" s="17">
        <f>COUNTIF('CURSO 1o SEGUNDO CUATRIMESTRE'!AG$5:AK$16, "=" &amp; ANALISIS!$B18)</f>
        <v>2</v>
      </c>
      <c r="M18" s="16"/>
      <c r="N18" s="17">
        <f>COUNTIF('CURSO 1o SEGUNDO CUATRIMESTRE'!AN$5:AR$16, "=" &amp; ANALISIS!$B18)</f>
        <v>0</v>
      </c>
      <c r="O18" s="16"/>
      <c r="P18" s="17">
        <f>COUNTIF('CURSO 1o SEGUNDO CUATRIMESTRE'!AU$5:AY$16, "=" &amp; ANALISIS!$B18)</f>
        <v>2</v>
      </c>
      <c r="Q18" s="16"/>
      <c r="R18" s="17">
        <f>COUNTIF('CURSO 1o SEGUNDO CUATRIMESTRE'!BB$5:BF$16, "=" &amp; ANALISIS!$B18)</f>
        <v>0</v>
      </c>
      <c r="S18" s="16"/>
      <c r="T18" s="17">
        <f>COUNTIF('CURSO 1o SEGUNDO CUATRIMESTRE'!BI$5:BM$16, "=" &amp; ANALISIS!$B18)</f>
        <v>0</v>
      </c>
      <c r="U18" s="16"/>
      <c r="V18" s="17">
        <f>COUNTIF('CURSO 1o SEGUNDO CUATRIMESTRE'!BP$5:BT$16, "=" &amp; ANALISIS!$B18)</f>
        <v>2</v>
      </c>
      <c r="W18" s="16"/>
      <c r="X18" s="17">
        <f>COUNTIF('CURSO 1o SEGUNDO CUATRIMESTRE'!BW$5:CA$16, "=" &amp; ANALISIS!$B18)</f>
        <v>2</v>
      </c>
      <c r="Y18" s="16"/>
      <c r="Z18" s="17">
        <f>COUNTIF('CURSO 1o SEGUNDO CUATRIMESTRE'!CD$5:CH$16, "=" &amp; ANALISIS!$B18)</f>
        <v>2</v>
      </c>
      <c r="AA18" s="16"/>
      <c r="AB18" s="17">
        <f>COUNTIF('CURSO 1o SEGUNDO CUATRIMESTRE'!CK$5:CO$16, "=" &amp; ANALISIS!$B18)</f>
        <v>2</v>
      </c>
      <c r="AC18" s="16"/>
      <c r="AD18" s="17">
        <f>COUNTIF('CURSO 1o SEGUNDO CUATRIMESTRE'!CR$5:CV$16, "=" &amp; ANALISIS!$B18)</f>
        <v>2</v>
      </c>
      <c r="AE18" s="16"/>
      <c r="AF18" s="17">
        <f>COUNTIF('CURSO 1o SEGUNDO CUATRIMESTRE'!CY$5:DC$16, "=" &amp; ANALISIS!$B18)</f>
        <v>2</v>
      </c>
      <c r="AG18" s="16"/>
      <c r="AH18" s="17">
        <f>COUNTIF('CURSO 1o SEGUNDO CUATRIMESTRE'!DF$5:DJ$16, "=" &amp; ANALISIS!$B18)</f>
        <v>2</v>
      </c>
      <c r="AI18" s="23"/>
      <c r="AJ18">
        <f t="shared" si="0"/>
        <v>26</v>
      </c>
    </row>
    <row r="19" spans="1:36" ht="21.75" thickBot="1" x14ac:dyDescent="0.3">
      <c r="A19" s="63"/>
      <c r="B19" s="60" t="s">
        <v>33</v>
      </c>
      <c r="C19" s="23"/>
      <c r="D19" s="17">
        <f>COUNTIF('CURSO 1o SEGUNDO CUATRIMESTRE'!E$5:I$16, "=" &amp; ANALISIS!$B19)</f>
        <v>0</v>
      </c>
      <c r="E19" s="16"/>
      <c r="F19" s="17">
        <f>COUNTIF('CURSO 1o SEGUNDO CUATRIMESTRE'!L$5:P$16, "=" &amp; ANALISIS!$B19)</f>
        <v>0</v>
      </c>
      <c r="G19" s="16"/>
      <c r="H19" s="17">
        <f>COUNTIF('CURSO 1o SEGUNDO CUATRIMESTRE'!S$5:W$16, "=" &amp; ANALISIS!$B19)</f>
        <v>0</v>
      </c>
      <c r="I19" s="16"/>
      <c r="J19" s="17">
        <f>COUNTIF('CURSO 1o SEGUNDO CUATRIMESTRE'!Z$5:AD$16, "=" &amp; ANALISIS!$B19)</f>
        <v>0</v>
      </c>
      <c r="K19" s="16"/>
      <c r="L19" s="17">
        <f>COUNTIF('CURSO 1o SEGUNDO CUATRIMESTRE'!AG$5:AK$16, "=" &amp; ANALISIS!$B19)</f>
        <v>0</v>
      </c>
      <c r="M19" s="16"/>
      <c r="N19" s="17">
        <f>COUNTIF('CURSO 1o SEGUNDO CUATRIMESTRE'!AN$5:AR$16, "=" &amp; ANALISIS!$B19)</f>
        <v>0</v>
      </c>
      <c r="O19" s="16"/>
      <c r="P19" s="17">
        <f>COUNTIF('CURSO 1o SEGUNDO CUATRIMESTRE'!AU$5:AY$16, "=" &amp; ANALISIS!$B19)</f>
        <v>0</v>
      </c>
      <c r="Q19" s="16"/>
      <c r="R19" s="17">
        <f>COUNTIF('CURSO 1o SEGUNDO CUATRIMESTRE'!BB$5:BF$16, "=" &amp; ANALISIS!$B19)</f>
        <v>0</v>
      </c>
      <c r="S19" s="16"/>
      <c r="T19" s="17">
        <f>COUNTIF('CURSO 1o SEGUNDO CUATRIMESTRE'!BI$5:BM$16, "=" &amp; ANALISIS!$B19)</f>
        <v>0</v>
      </c>
      <c r="U19" s="16"/>
      <c r="V19" s="17">
        <f>COUNTIF('CURSO 1o SEGUNDO CUATRIMESTRE'!BP$5:BT$16, "=" &amp; ANALISIS!$B19)</f>
        <v>0</v>
      </c>
      <c r="W19" s="16"/>
      <c r="X19" s="17">
        <f>COUNTIF('CURSO 1o SEGUNDO CUATRIMESTRE'!BW$5:CA$16, "=" &amp; ANALISIS!$B19)</f>
        <v>0</v>
      </c>
      <c r="Y19" s="16"/>
      <c r="Z19" s="17">
        <f>COUNTIF('CURSO 1o SEGUNDO CUATRIMESTRE'!CD$5:CH$16, "=" &amp; ANALISIS!$B19)</f>
        <v>0</v>
      </c>
      <c r="AA19" s="16"/>
      <c r="AB19" s="17">
        <f>COUNTIF('CURSO 1o SEGUNDO CUATRIMESTRE'!CK$5:CO$16, "=" &amp; ANALISIS!$B19)</f>
        <v>0</v>
      </c>
      <c r="AC19" s="16"/>
      <c r="AD19" s="17">
        <f>COUNTIF('CURSO 1o SEGUNDO CUATRIMESTRE'!CR$5:CV$16, "=" &amp; ANALISIS!$B19)</f>
        <v>0</v>
      </c>
      <c r="AE19" s="16"/>
      <c r="AF19" s="17">
        <f>COUNTIF('CURSO 1o SEGUNDO CUATRIMESTRE'!CY$5:DC$16, "=" &amp; ANALISIS!$B19)</f>
        <v>0</v>
      </c>
      <c r="AG19" s="16"/>
      <c r="AH19" s="17">
        <f>COUNTIF('CURSO 1o SEGUNDO CUATRIMESTRE'!DF$5:DJ$16, "=" &amp; ANALISIS!$B19)</f>
        <v>0</v>
      </c>
      <c r="AI19" s="23"/>
      <c r="AJ19">
        <f t="shared" si="0"/>
        <v>0</v>
      </c>
    </row>
    <row r="20" spans="1:36" ht="21.75" thickBot="1" x14ac:dyDescent="0.3">
      <c r="A20" s="63"/>
      <c r="B20" s="60" t="s">
        <v>34</v>
      </c>
      <c r="C20" s="23"/>
      <c r="D20" s="17">
        <f>COUNTIF('CURSO 1o SEGUNDO CUATRIMESTRE'!E$5:I$16, "=" &amp; ANALISIS!$B20)</f>
        <v>0</v>
      </c>
      <c r="E20" s="16"/>
      <c r="F20" s="17">
        <f>COUNTIF('CURSO 1o SEGUNDO CUATRIMESTRE'!L$5:P$16, "=" &amp; ANALISIS!$B20)</f>
        <v>0</v>
      </c>
      <c r="G20" s="16"/>
      <c r="H20" s="17">
        <f>COUNTIF('CURSO 1o SEGUNDO CUATRIMESTRE'!S$5:W$16, "=" &amp; ANALISIS!$B20)</f>
        <v>0</v>
      </c>
      <c r="I20" s="16"/>
      <c r="J20" s="17">
        <f>COUNTIF('CURSO 1o SEGUNDO CUATRIMESTRE'!Z$5:AD$16, "=" &amp; ANALISIS!$B20)</f>
        <v>0</v>
      </c>
      <c r="K20" s="16"/>
      <c r="L20" s="17">
        <f>COUNTIF('CURSO 1o SEGUNDO CUATRIMESTRE'!AG$5:AK$16, "=" &amp; ANALISIS!$B20)</f>
        <v>0</v>
      </c>
      <c r="M20" s="16"/>
      <c r="N20" s="17">
        <f>COUNTIF('CURSO 1o SEGUNDO CUATRIMESTRE'!AN$5:AR$16, "=" &amp; ANALISIS!$B20)</f>
        <v>0</v>
      </c>
      <c r="O20" s="16"/>
      <c r="P20" s="17">
        <f>COUNTIF('CURSO 1o SEGUNDO CUATRIMESTRE'!AU$5:AY$16, "=" &amp; ANALISIS!$B20)</f>
        <v>0</v>
      </c>
      <c r="Q20" s="16"/>
      <c r="R20" s="17">
        <f>COUNTIF('CURSO 1o SEGUNDO CUATRIMESTRE'!BB$5:BF$16, "=" &amp; ANALISIS!$B20)</f>
        <v>0</v>
      </c>
      <c r="S20" s="16"/>
      <c r="T20" s="17">
        <f>COUNTIF('CURSO 1o SEGUNDO CUATRIMESTRE'!BI$5:BM$16, "=" &amp; ANALISIS!$B20)</f>
        <v>0</v>
      </c>
      <c r="U20" s="16"/>
      <c r="V20" s="17">
        <f>COUNTIF('CURSO 1o SEGUNDO CUATRIMESTRE'!BP$5:BT$16, "=" &amp; ANALISIS!$B20)</f>
        <v>0</v>
      </c>
      <c r="W20" s="16"/>
      <c r="X20" s="17">
        <f>COUNTIF('CURSO 1o SEGUNDO CUATRIMESTRE'!BW$5:CA$16, "=" &amp; ANALISIS!$B20)</f>
        <v>0</v>
      </c>
      <c r="Y20" s="16"/>
      <c r="Z20" s="17">
        <f>COUNTIF('CURSO 1o SEGUNDO CUATRIMESTRE'!CD$5:CH$16, "=" &amp; ANALISIS!$B20)</f>
        <v>0</v>
      </c>
      <c r="AA20" s="16"/>
      <c r="AB20" s="17">
        <f>COUNTIF('CURSO 1o SEGUNDO CUATRIMESTRE'!CK$5:CO$16, "=" &amp; ANALISIS!$B20)</f>
        <v>0</v>
      </c>
      <c r="AC20" s="16"/>
      <c r="AD20" s="17">
        <f>COUNTIF('CURSO 1o SEGUNDO CUATRIMESTRE'!CR$5:CV$16, "=" &amp; ANALISIS!$B20)</f>
        <v>0</v>
      </c>
      <c r="AE20" s="16"/>
      <c r="AF20" s="17">
        <f>COUNTIF('CURSO 1o SEGUNDO CUATRIMESTRE'!CY$5:DC$16, "=" &amp; ANALISIS!$B20)</f>
        <v>0</v>
      </c>
      <c r="AG20" s="16"/>
      <c r="AH20" s="17">
        <f>COUNTIF('CURSO 1o SEGUNDO CUATRIMESTRE'!DF$5:DJ$16, "=" &amp; ANALISIS!$B20)</f>
        <v>0</v>
      </c>
      <c r="AI20" s="23"/>
      <c r="AJ20">
        <f t="shared" si="0"/>
        <v>0</v>
      </c>
    </row>
    <row r="21" spans="1:36" ht="32.25" thickBot="1" x14ac:dyDescent="0.3">
      <c r="A21" s="63"/>
      <c r="B21" s="99" t="s">
        <v>35</v>
      </c>
      <c r="C21" s="23"/>
      <c r="D21" s="17">
        <f>COUNTIF('CURSO 1o SEGUNDO CUATRIMESTRE'!E$5:I$16, "=" &amp; ANALISIS!$B21)</f>
        <v>2</v>
      </c>
      <c r="E21" s="16"/>
      <c r="F21" s="17">
        <f>COUNTIF('CURSO 1o SEGUNDO CUATRIMESTRE'!L$5:P$16, "=" &amp; ANALISIS!$B21)</f>
        <v>2</v>
      </c>
      <c r="G21" s="16"/>
      <c r="H21" s="17">
        <f>COUNTIF('CURSO 1o SEGUNDO CUATRIMESTRE'!S$5:W$16, "=" &amp; ANALISIS!$B21)</f>
        <v>2</v>
      </c>
      <c r="I21" s="16"/>
      <c r="J21" s="17">
        <f>COUNTIF('CURSO 1o SEGUNDO CUATRIMESTRE'!Z$5:AD$16, "=" &amp; ANALISIS!$B21)</f>
        <v>3</v>
      </c>
      <c r="K21" s="16"/>
      <c r="L21" s="17">
        <f>COUNTIF('CURSO 1o SEGUNDO CUATRIMESTRE'!AG$5:AK$16, "=" &amp; ANALISIS!$B21)</f>
        <v>3</v>
      </c>
      <c r="M21" s="16"/>
      <c r="N21" s="17">
        <f>COUNTIF('CURSO 1o SEGUNDO CUATRIMESTRE'!AN$5:AR$16, "=" &amp; ANALISIS!$B21)</f>
        <v>0</v>
      </c>
      <c r="O21" s="16"/>
      <c r="P21" s="17">
        <f>COUNTIF('CURSO 1o SEGUNDO CUATRIMESTRE'!AU$5:AY$16, "=" &amp; ANALISIS!$B21)</f>
        <v>2</v>
      </c>
      <c r="Q21" s="16"/>
      <c r="R21" s="17">
        <f>COUNTIF('CURSO 1o SEGUNDO CUATRIMESTRE'!BB$5:BF$16, "=" &amp; ANALISIS!$B21)</f>
        <v>0</v>
      </c>
      <c r="S21" s="16"/>
      <c r="T21" s="17">
        <f>COUNTIF('CURSO 1o SEGUNDO CUATRIMESTRE'!BI$5:BM$16, "=" &amp; ANALISIS!$B21)</f>
        <v>0</v>
      </c>
      <c r="U21" s="16"/>
      <c r="V21" s="17">
        <f>COUNTIF('CURSO 1o SEGUNDO CUATRIMESTRE'!BP$5:BT$16, "=" &amp; ANALISIS!$B21)</f>
        <v>2</v>
      </c>
      <c r="W21" s="16"/>
      <c r="X21" s="17">
        <f>COUNTIF('CURSO 1o SEGUNDO CUATRIMESTRE'!BW$5:CA$16, "=" &amp; ANALISIS!$B21)</f>
        <v>2</v>
      </c>
      <c r="Y21" s="16"/>
      <c r="Z21" s="17">
        <f>COUNTIF('CURSO 1o SEGUNDO CUATRIMESTRE'!CD$5:CH$16, "=" &amp; ANALISIS!$B21)</f>
        <v>2</v>
      </c>
      <c r="AA21" s="16"/>
      <c r="AB21" s="17">
        <f>COUNTIF('CURSO 1o SEGUNDO CUATRIMESTRE'!CK$5:CO$16, "=" &amp; ANALISIS!$B21)</f>
        <v>3</v>
      </c>
      <c r="AC21" s="16"/>
      <c r="AD21" s="17">
        <f>COUNTIF('CURSO 1o SEGUNDO CUATRIMESTRE'!CR$5:CV$16, "=" &amp; ANALISIS!$B21)</f>
        <v>3</v>
      </c>
      <c r="AE21" s="16"/>
      <c r="AF21" s="17">
        <f>COUNTIF('CURSO 1o SEGUNDO CUATRIMESTRE'!CY$5:DC$16, "=" &amp; ANALISIS!$B21)</f>
        <v>2</v>
      </c>
      <c r="AG21" s="16"/>
      <c r="AH21" s="17">
        <f>COUNTIF('CURSO 1o SEGUNDO CUATRIMESTRE'!DF$5:DJ$16, "=" &amp; ANALISIS!$B21)</f>
        <v>2</v>
      </c>
      <c r="AI21" s="23"/>
      <c r="AJ21">
        <f t="shared" si="0"/>
        <v>30</v>
      </c>
    </row>
    <row r="22" spans="1:36" ht="21.75" thickBot="1" x14ac:dyDescent="0.3">
      <c r="A22" s="63"/>
      <c r="B22" s="60" t="s">
        <v>36</v>
      </c>
      <c r="C22" s="23"/>
      <c r="D22" s="17">
        <f>COUNTIF('CURSO 1o SEGUNDO CUATRIMESTRE'!E$5:I$16, "=" &amp; ANALISIS!$B22)</f>
        <v>0</v>
      </c>
      <c r="E22" s="16"/>
      <c r="F22" s="17">
        <f>COUNTIF('CURSO 1o SEGUNDO CUATRIMESTRE'!L$5:P$16, "=" &amp; ANALISIS!$B22)</f>
        <v>0</v>
      </c>
      <c r="G22" s="16"/>
      <c r="H22" s="17">
        <f>COUNTIF('CURSO 1o SEGUNDO CUATRIMESTRE'!S$5:W$16, "=" &amp; ANALISIS!$B22)</f>
        <v>0</v>
      </c>
      <c r="I22" s="16"/>
      <c r="J22" s="17">
        <f>COUNTIF('CURSO 1o SEGUNDO CUATRIMESTRE'!Z$5:AD$16, "=" &amp; ANALISIS!$B22)</f>
        <v>0</v>
      </c>
      <c r="K22" s="16"/>
      <c r="L22" s="17">
        <f>COUNTIF('CURSO 1o SEGUNDO CUATRIMESTRE'!AG$5:AK$16, "=" &amp; ANALISIS!$B22)</f>
        <v>0</v>
      </c>
      <c r="M22" s="16"/>
      <c r="N22" s="17">
        <f>COUNTIF('CURSO 1o SEGUNDO CUATRIMESTRE'!AN$5:AR$16, "=" &amp; ANALISIS!$B22)</f>
        <v>0</v>
      </c>
      <c r="O22" s="16"/>
      <c r="P22" s="17">
        <f>COUNTIF('CURSO 1o SEGUNDO CUATRIMESTRE'!AU$5:AY$16, "=" &amp; ANALISIS!$B22)</f>
        <v>0</v>
      </c>
      <c r="Q22" s="16"/>
      <c r="R22" s="17">
        <f>COUNTIF('CURSO 1o SEGUNDO CUATRIMESTRE'!BB$5:BF$16, "=" &amp; ANALISIS!$B22)</f>
        <v>0</v>
      </c>
      <c r="S22" s="16"/>
      <c r="T22" s="17">
        <f>COUNTIF('CURSO 1o SEGUNDO CUATRIMESTRE'!BI$5:BM$16, "=" &amp; ANALISIS!$B22)</f>
        <v>0</v>
      </c>
      <c r="U22" s="16"/>
      <c r="V22" s="17">
        <f>COUNTIF('CURSO 1o SEGUNDO CUATRIMESTRE'!BP$5:BT$16, "=" &amp; ANALISIS!$B22)</f>
        <v>0</v>
      </c>
      <c r="W22" s="16"/>
      <c r="X22" s="17">
        <f>COUNTIF('CURSO 1o SEGUNDO CUATRIMESTRE'!BW$5:CA$16, "=" &amp; ANALISIS!$B22)</f>
        <v>0</v>
      </c>
      <c r="Y22" s="16"/>
      <c r="Z22" s="17">
        <f>COUNTIF('CURSO 1o SEGUNDO CUATRIMESTRE'!CD$5:CH$16, "=" &amp; ANALISIS!$B22)</f>
        <v>0</v>
      </c>
      <c r="AA22" s="16"/>
      <c r="AB22" s="17">
        <f>COUNTIF('CURSO 1o SEGUNDO CUATRIMESTRE'!CK$5:CO$16, "=" &amp; ANALISIS!$B22)</f>
        <v>0</v>
      </c>
      <c r="AC22" s="16"/>
      <c r="AD22" s="17">
        <f>COUNTIF('CURSO 1o SEGUNDO CUATRIMESTRE'!CR$5:CV$16, "=" &amp; ANALISIS!$B22)</f>
        <v>0</v>
      </c>
      <c r="AE22" s="16"/>
      <c r="AF22" s="17">
        <f>COUNTIF('CURSO 1o SEGUNDO CUATRIMESTRE'!CY$5:DC$16, "=" &amp; ANALISIS!$B22)</f>
        <v>0</v>
      </c>
      <c r="AG22" s="16"/>
      <c r="AH22" s="17">
        <f>COUNTIF('CURSO 1o SEGUNDO CUATRIMESTRE'!DF$5:DJ$16, "=" &amp; ANALISIS!$B22)</f>
        <v>0</v>
      </c>
      <c r="AI22" s="23"/>
      <c r="AJ22">
        <f t="shared" si="0"/>
        <v>0</v>
      </c>
    </row>
    <row r="23" spans="1:36" ht="21.75" thickBot="1" x14ac:dyDescent="0.3">
      <c r="A23" s="63"/>
      <c r="B23" s="60" t="s">
        <v>37</v>
      </c>
      <c r="C23" s="23"/>
      <c r="D23" s="17">
        <f>COUNTIF('CURSO 1o SEGUNDO CUATRIMESTRE'!E$5:I$16, "=" &amp; ANALISIS!$B23)</f>
        <v>0</v>
      </c>
      <c r="E23" s="16"/>
      <c r="F23" s="17">
        <f>COUNTIF('CURSO 1o SEGUNDO CUATRIMESTRE'!L$5:P$16, "=" &amp; ANALISIS!$B23)</f>
        <v>0</v>
      </c>
      <c r="G23" s="16"/>
      <c r="H23" s="17">
        <f>COUNTIF('CURSO 1o SEGUNDO CUATRIMESTRE'!S$5:W$16, "=" &amp; ANALISIS!$B23)</f>
        <v>0</v>
      </c>
      <c r="I23" s="16"/>
      <c r="J23" s="17">
        <f>COUNTIF('CURSO 1o SEGUNDO CUATRIMESTRE'!Z$5:AD$16, "=" &amp; ANALISIS!$B23)</f>
        <v>0</v>
      </c>
      <c r="K23" s="16"/>
      <c r="L23" s="17">
        <f>COUNTIF('CURSO 1o SEGUNDO CUATRIMESTRE'!AG$5:AK$16, "=" &amp; ANALISIS!$B23)</f>
        <v>0</v>
      </c>
      <c r="M23" s="16"/>
      <c r="N23" s="17">
        <f>COUNTIF('CURSO 1o SEGUNDO CUATRIMESTRE'!AN$5:AR$16, "=" &amp; ANALISIS!$B23)</f>
        <v>0</v>
      </c>
      <c r="O23" s="16"/>
      <c r="P23" s="17">
        <f>COUNTIF('CURSO 1o SEGUNDO CUATRIMESTRE'!AU$5:AY$16, "=" &amp; ANALISIS!$B23)</f>
        <v>0</v>
      </c>
      <c r="Q23" s="16"/>
      <c r="R23" s="17">
        <f>COUNTIF('CURSO 1o SEGUNDO CUATRIMESTRE'!BB$5:BF$16, "=" &amp; ANALISIS!$B23)</f>
        <v>0</v>
      </c>
      <c r="S23" s="16"/>
      <c r="T23" s="17">
        <f>COUNTIF('CURSO 1o SEGUNDO CUATRIMESTRE'!BI$5:BM$16, "=" &amp; ANALISIS!$B23)</f>
        <v>0</v>
      </c>
      <c r="U23" s="16"/>
      <c r="V23" s="17">
        <f>COUNTIF('CURSO 1o SEGUNDO CUATRIMESTRE'!BP$5:BT$16, "=" &amp; ANALISIS!$B23)</f>
        <v>0</v>
      </c>
      <c r="W23" s="16"/>
      <c r="X23" s="17">
        <f>COUNTIF('CURSO 1o SEGUNDO CUATRIMESTRE'!BW$5:CA$16, "=" &amp; ANALISIS!$B23)</f>
        <v>0</v>
      </c>
      <c r="Y23" s="16"/>
      <c r="Z23" s="17">
        <f>COUNTIF('CURSO 1o SEGUNDO CUATRIMESTRE'!CD$5:CH$16, "=" &amp; ANALISIS!$B23)</f>
        <v>0</v>
      </c>
      <c r="AA23" s="16"/>
      <c r="AB23" s="17">
        <f>COUNTIF('CURSO 1o SEGUNDO CUATRIMESTRE'!CK$5:CO$16, "=" &amp; ANALISIS!$B23)</f>
        <v>0</v>
      </c>
      <c r="AC23" s="16"/>
      <c r="AD23" s="17">
        <f>COUNTIF('CURSO 1o SEGUNDO CUATRIMESTRE'!CR$5:CV$16, "=" &amp; ANALISIS!$B23)</f>
        <v>0</v>
      </c>
      <c r="AE23" s="16"/>
      <c r="AF23" s="17">
        <f>COUNTIF('CURSO 1o SEGUNDO CUATRIMESTRE'!CY$5:DC$16, "=" &amp; ANALISIS!$B23)</f>
        <v>0</v>
      </c>
      <c r="AG23" s="16"/>
      <c r="AH23" s="17">
        <f>COUNTIF('CURSO 1o SEGUNDO CUATRIMESTRE'!DF$5:DJ$16, "=" &amp; ANALISIS!$B23)</f>
        <v>0</v>
      </c>
      <c r="AI23" s="23"/>
      <c r="AJ23">
        <f t="shared" si="0"/>
        <v>0</v>
      </c>
    </row>
    <row r="24" spans="1:36" ht="16.5" thickBot="1" x14ac:dyDescent="0.3">
      <c r="B24" s="96" t="s">
        <v>38</v>
      </c>
      <c r="C24" s="26"/>
      <c r="D24" s="27">
        <f>SUM(D3:D23)</f>
        <v>18</v>
      </c>
      <c r="E24" s="26"/>
      <c r="F24" s="27">
        <f>SUM(F3:F23)</f>
        <v>18</v>
      </c>
      <c r="G24" s="26"/>
      <c r="H24" s="27">
        <f>SUM(H3:H23)</f>
        <v>20</v>
      </c>
      <c r="I24" s="26"/>
      <c r="J24" s="27">
        <f>SUM(J3:J23)</f>
        <v>19</v>
      </c>
      <c r="K24" s="26"/>
      <c r="L24" s="27">
        <f>SUM(L3:L23)</f>
        <v>22</v>
      </c>
      <c r="M24" s="26"/>
      <c r="N24" s="27">
        <f>SUM(N3:N23)</f>
        <v>14</v>
      </c>
      <c r="O24" s="26"/>
      <c r="P24" s="27">
        <f>SUM(P3:P23)</f>
        <v>16</v>
      </c>
      <c r="Q24" s="26"/>
      <c r="R24" s="27">
        <f>SUM(R3:R23)</f>
        <v>15</v>
      </c>
      <c r="S24" s="26"/>
      <c r="T24" s="27">
        <f>SUM(T3:T23)</f>
        <v>0</v>
      </c>
      <c r="U24" s="26"/>
      <c r="V24" s="27">
        <f>SUM(V3:V23)</f>
        <v>8</v>
      </c>
      <c r="W24" s="26"/>
      <c r="X24" s="27">
        <f>SUM(X3:X23)</f>
        <v>18</v>
      </c>
      <c r="Y24" s="26"/>
      <c r="Z24" s="27">
        <f>SUM(Z3:Z23)</f>
        <v>14</v>
      </c>
      <c r="AA24" s="26"/>
      <c r="AB24" s="27">
        <f>SUM(AB3:AB23)</f>
        <v>19</v>
      </c>
      <c r="AC24" s="26"/>
      <c r="AD24" s="27">
        <f>SUM(AD3:AD23)</f>
        <v>19</v>
      </c>
      <c r="AE24" s="26"/>
      <c r="AF24" s="27">
        <f>SUM(AF3:AF23)</f>
        <v>18</v>
      </c>
      <c r="AG24" s="26"/>
      <c r="AH24" s="27">
        <f>SUM(AH3:AH23)</f>
        <v>18</v>
      </c>
      <c r="AI24" s="26"/>
    </row>
    <row r="26" spans="1:36" ht="16.5" thickBot="1" x14ac:dyDescent="0.3">
      <c r="B26" s="28" t="s">
        <v>39</v>
      </c>
      <c r="C26" s="29"/>
      <c r="D26" s="30" t="s">
        <v>40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</row>
    <row r="27" spans="1:36" ht="15.75" x14ac:dyDescent="0.25">
      <c r="B27" s="31" t="s">
        <v>41</v>
      </c>
      <c r="C27" s="16"/>
      <c r="D27" s="16">
        <f>SUM(D3,D6,D9,D12,D15)</f>
        <v>10</v>
      </c>
      <c r="E27" s="16"/>
      <c r="F27" s="16">
        <f>SUM(F3,F6,F9,F12,F15)</f>
        <v>10</v>
      </c>
      <c r="G27" s="16"/>
      <c r="H27" s="16">
        <f>SUM(H3,H6,H9,H12,H15)</f>
        <v>10</v>
      </c>
      <c r="I27" s="16"/>
      <c r="J27" s="16">
        <f>SUM(J3,J6,J9,J12,J15)</f>
        <v>10</v>
      </c>
      <c r="K27" s="16"/>
      <c r="L27" s="16">
        <f>SUM(L3,L6,L9,L12,L15)</f>
        <v>10</v>
      </c>
      <c r="M27" s="16"/>
      <c r="N27" s="16">
        <f>SUM(N3,N6,N9,N12,N15)</f>
        <v>10</v>
      </c>
      <c r="O27" s="16"/>
      <c r="P27" s="16">
        <f>SUM(P3,P6,P9,P12,P15)</f>
        <v>6</v>
      </c>
      <c r="Q27" s="16"/>
      <c r="R27" s="16">
        <f>SUM(R3,R6,R9,R12,R15)</f>
        <v>12</v>
      </c>
      <c r="S27" s="16"/>
      <c r="T27" s="16">
        <f>SUM(T3,T6,T9,T12,T15)</f>
        <v>0</v>
      </c>
      <c r="U27" s="16"/>
      <c r="V27" s="16">
        <f>SUM(V3,V6,V9,V12,V15)</f>
        <v>4</v>
      </c>
      <c r="W27" s="16"/>
      <c r="X27" s="16">
        <f>SUM(X3,X6,X9,X12,X15)</f>
        <v>10</v>
      </c>
      <c r="Y27" s="16"/>
      <c r="Z27" s="16">
        <f>SUM(Z3,Z6,Z9,Z12,Z15)</f>
        <v>6</v>
      </c>
      <c r="AA27" s="16"/>
      <c r="AB27" s="16">
        <f>SUM(AB3,AB6,AB9,AB12,AB15)</f>
        <v>10</v>
      </c>
      <c r="AC27" s="16"/>
      <c r="AD27" s="16">
        <f>SUM(AD3,AD6,AD9,AD12,AD15)</f>
        <v>10</v>
      </c>
      <c r="AE27" s="16"/>
      <c r="AF27" s="16">
        <f>SUM(AF3,AF6,AF9,AF12,AF15)</f>
        <v>10</v>
      </c>
      <c r="AG27" s="16"/>
      <c r="AH27" s="16">
        <f>SUM(AH3,AH6,AH9,AH12,AH15)</f>
        <v>10</v>
      </c>
      <c r="AI27" s="16"/>
    </row>
    <row r="28" spans="1:36" ht="15.75" x14ac:dyDescent="0.25">
      <c r="B28" s="33" t="s">
        <v>42</v>
      </c>
      <c r="C28" s="29"/>
      <c r="D28" s="29">
        <f>SUM(D4,D7,D10,D13)</f>
        <v>4</v>
      </c>
      <c r="E28" s="29"/>
      <c r="F28" s="29">
        <f>SUM(F4,F7,F10,F13)</f>
        <v>4</v>
      </c>
      <c r="G28" s="29"/>
      <c r="H28" s="29">
        <f>SUM(H4,H7,H10,H13)</f>
        <v>6</v>
      </c>
      <c r="I28" s="29"/>
      <c r="J28" s="29">
        <f>SUM(J4,J7,J10,J13)</f>
        <v>4</v>
      </c>
      <c r="K28" s="29"/>
      <c r="L28" s="29">
        <f>SUM(L4,L7,L10,L13)</f>
        <v>6</v>
      </c>
      <c r="M28" s="29"/>
      <c r="N28" s="29">
        <f>SUM(N4,N7,N10,N13)</f>
        <v>4</v>
      </c>
      <c r="O28" s="29"/>
      <c r="P28" s="29">
        <f>SUM(P4,P7,P10,P13)</f>
        <v>6</v>
      </c>
      <c r="Q28" s="29"/>
      <c r="R28" s="29">
        <f>SUM(R4,R7,R10,R13)</f>
        <v>2</v>
      </c>
      <c r="S28" s="29"/>
      <c r="T28" s="29">
        <f>SUM(T4,T7,T10,T13)</f>
        <v>0</v>
      </c>
      <c r="U28" s="29"/>
      <c r="V28" s="29">
        <f>SUM(V4,V7,V10,V13)</f>
        <v>0</v>
      </c>
      <c r="W28" s="29"/>
      <c r="X28" s="29">
        <f>SUM(X4,X7,X10,X13)</f>
        <v>4</v>
      </c>
      <c r="Y28" s="29"/>
      <c r="Z28" s="29">
        <f>SUM(Z4,Z7,Z10,Z13)</f>
        <v>4</v>
      </c>
      <c r="AA28" s="29"/>
      <c r="AB28" s="29">
        <f>SUM(AB4,AB7,AB10,AB13)</f>
        <v>4</v>
      </c>
      <c r="AC28" s="29"/>
      <c r="AD28" s="29">
        <f>SUM(AD4,AD7,AD10,AD13)</f>
        <v>4</v>
      </c>
      <c r="AE28" s="29"/>
      <c r="AF28" s="29">
        <f>SUM(AF4,AF7,AF10,AF13)</f>
        <v>4</v>
      </c>
      <c r="AG28" s="29"/>
      <c r="AH28" s="29">
        <f>SUM(AH4,AH7,AH10,AH13)</f>
        <v>4</v>
      </c>
      <c r="AI28" s="29"/>
    </row>
    <row r="29" spans="1:36" ht="15.75" x14ac:dyDescent="0.25">
      <c r="B29" s="32" t="s">
        <v>43</v>
      </c>
      <c r="C29" s="29"/>
      <c r="D29" s="29">
        <f>D16</f>
        <v>0</v>
      </c>
      <c r="E29" s="29"/>
      <c r="F29" s="29">
        <f t="shared" ref="F29:AH29" si="1">F16</f>
        <v>0</v>
      </c>
      <c r="G29" s="29"/>
      <c r="H29" s="29">
        <f t="shared" si="1"/>
        <v>0</v>
      </c>
      <c r="I29" s="29"/>
      <c r="J29" s="29">
        <f t="shared" si="1"/>
        <v>0</v>
      </c>
      <c r="K29" s="29"/>
      <c r="L29" s="29">
        <f t="shared" si="1"/>
        <v>0</v>
      </c>
      <c r="M29" s="29"/>
      <c r="N29" s="29">
        <f t="shared" si="1"/>
        <v>0</v>
      </c>
      <c r="O29" s="29"/>
      <c r="P29" s="29">
        <f t="shared" si="1"/>
        <v>0</v>
      </c>
      <c r="Q29" s="29"/>
      <c r="R29" s="29">
        <f t="shared" si="1"/>
        <v>0</v>
      </c>
      <c r="S29" s="29"/>
      <c r="T29" s="29">
        <f t="shared" si="1"/>
        <v>0</v>
      </c>
      <c r="U29" s="29"/>
      <c r="V29" s="29">
        <f t="shared" si="1"/>
        <v>0</v>
      </c>
      <c r="W29" s="29"/>
      <c r="X29" s="29">
        <f t="shared" si="1"/>
        <v>0</v>
      </c>
      <c r="Y29" s="29"/>
      <c r="Z29" s="29">
        <f t="shared" si="1"/>
        <v>0</v>
      </c>
      <c r="AA29" s="29"/>
      <c r="AB29" s="29">
        <f t="shared" si="1"/>
        <v>0</v>
      </c>
      <c r="AC29" s="29"/>
      <c r="AD29" s="29">
        <f t="shared" si="1"/>
        <v>0</v>
      </c>
      <c r="AE29" s="29"/>
      <c r="AF29" s="29">
        <f t="shared" si="1"/>
        <v>0</v>
      </c>
      <c r="AG29" s="29"/>
      <c r="AH29" s="29">
        <f t="shared" si="1"/>
        <v>0</v>
      </c>
      <c r="AI29" s="29"/>
    </row>
    <row r="30" spans="1:36" ht="16.5" thickBot="1" x14ac:dyDescent="0.3">
      <c r="B30" s="34" t="s">
        <v>44</v>
      </c>
      <c r="C30" s="35"/>
      <c r="D30" s="35">
        <f>SUM(D5,D8,D11,D14,D23)</f>
        <v>0</v>
      </c>
      <c r="E30" s="35"/>
      <c r="F30" s="35">
        <f>SUM(F5,F8,F11,F14,F23)</f>
        <v>0</v>
      </c>
      <c r="G30" s="35"/>
      <c r="H30" s="35">
        <f>SUM(H5,H8,H11,H14,H23)</f>
        <v>0</v>
      </c>
      <c r="I30" s="35"/>
      <c r="J30" s="35">
        <f>SUM(J5,J8,J11,J14,J23)</f>
        <v>0</v>
      </c>
      <c r="K30" s="35"/>
      <c r="L30" s="35">
        <f>SUM(L5,L8,L11,L14,L23)</f>
        <v>1</v>
      </c>
      <c r="M30" s="35"/>
      <c r="N30" s="35">
        <f>SUM(N5,N8,N11,N14,N23)</f>
        <v>0</v>
      </c>
      <c r="O30" s="35"/>
      <c r="P30" s="35">
        <f>SUM(P5,P8,P11,P14,P23)</f>
        <v>0</v>
      </c>
      <c r="Q30" s="35"/>
      <c r="R30" s="35">
        <f>SUM(R5,R8,R11,R14,R23)</f>
        <v>1</v>
      </c>
      <c r="S30" s="35"/>
      <c r="T30" s="35">
        <f>SUM(T5,T8,T11,T14,T23)</f>
        <v>0</v>
      </c>
      <c r="U30" s="35"/>
      <c r="V30" s="35">
        <f>SUM(V5,V8,V11,V14,V23)</f>
        <v>0</v>
      </c>
      <c r="W30" s="35"/>
      <c r="X30" s="35">
        <f>SUM(X5,X8,X11,X14,X23)</f>
        <v>0</v>
      </c>
      <c r="Y30" s="35"/>
      <c r="Z30" s="35">
        <f>SUM(Z5,Z8,Z11,Z14,Z23)</f>
        <v>0</v>
      </c>
      <c r="AA30" s="35"/>
      <c r="AB30" s="35">
        <f>SUM(AB5,AB8,AB11,AB14,AB23)</f>
        <v>0</v>
      </c>
      <c r="AC30" s="35"/>
      <c r="AD30" s="35">
        <f>SUM(AD5,AD8,AD11,AD14,AD23)</f>
        <v>0</v>
      </c>
      <c r="AE30" s="35"/>
      <c r="AF30" s="35">
        <f>SUM(AF5,AF8,AF11,AF14,AF23)</f>
        <v>0</v>
      </c>
      <c r="AG30" s="35"/>
      <c r="AH30" s="35">
        <f>SUM(AH5,AH8,AH11,AH14,AH23)</f>
        <v>0</v>
      </c>
      <c r="AI30" s="35"/>
    </row>
    <row r="31" spans="1:36" ht="15.75" thickBot="1" x14ac:dyDescent="0.3"/>
    <row r="32" spans="1:36" ht="16.5" thickBot="1" x14ac:dyDescent="0.3">
      <c r="B32" s="36" t="s">
        <v>45</v>
      </c>
      <c r="C32" s="26"/>
      <c r="D32" s="36" t="s">
        <v>46</v>
      </c>
      <c r="E32" s="26"/>
      <c r="F32" s="36" t="s">
        <v>47</v>
      </c>
      <c r="G32" s="26"/>
      <c r="H32" s="36" t="s">
        <v>48</v>
      </c>
      <c r="I32" s="26" t="s">
        <v>49</v>
      </c>
      <c r="J32" s="36" t="s">
        <v>50</v>
      </c>
    </row>
    <row r="33" spans="2:10" ht="16.5" thickBot="1" x14ac:dyDescent="0.3">
      <c r="B33" s="100" t="str">
        <f t="shared" ref="B33:B53" si="2">IF(B3="","",B3)</f>
        <v>[211101006] DISEÑO DE SISTEMAS ELECTRÓNICOS</v>
      </c>
      <c r="C33" s="16"/>
      <c r="D33" s="16">
        <f t="shared" ref="D33:D53" si="3">SUM(D3:AI3)</f>
        <v>30</v>
      </c>
      <c r="E33" s="16"/>
      <c r="F33" s="37">
        <v>60</v>
      </c>
      <c r="G33" s="16"/>
      <c r="H33" s="16">
        <f>D33+D34+D35+I33+J33-F33</f>
        <v>0</v>
      </c>
      <c r="I33" s="38">
        <v>2</v>
      </c>
      <c r="J33" s="38">
        <v>2</v>
      </c>
    </row>
    <row r="34" spans="2:10" ht="24" customHeight="1" thickBot="1" x14ac:dyDescent="0.3">
      <c r="B34" s="60" t="str">
        <f t="shared" si="2"/>
        <v>L4, P-DiseñoSistElectrónicos</v>
      </c>
      <c r="C34" s="29"/>
      <c r="D34" s="16">
        <f t="shared" si="3"/>
        <v>26</v>
      </c>
      <c r="E34" s="29"/>
      <c r="F34" s="29"/>
      <c r="G34" s="29"/>
      <c r="H34" s="29"/>
      <c r="I34" s="29"/>
      <c r="J34" s="29"/>
    </row>
    <row r="35" spans="2:10" ht="16.5" thickBot="1" x14ac:dyDescent="0.3">
      <c r="B35" s="60" t="str">
        <f t="shared" si="2"/>
        <v>[211101006] Visitas, Seminarios, Otros</v>
      </c>
      <c r="C35" s="35"/>
      <c r="D35" s="16">
        <f t="shared" si="3"/>
        <v>0</v>
      </c>
      <c r="E35" s="35"/>
      <c r="F35" s="35"/>
      <c r="G35" s="35"/>
      <c r="H35" s="35"/>
      <c r="I35" s="35"/>
      <c r="J35" s="35"/>
    </row>
    <row r="36" spans="2:10" ht="16.5" thickBot="1" x14ac:dyDescent="0.3">
      <c r="B36" s="101" t="str">
        <f t="shared" si="2"/>
        <v>[211101007] OPERACIÓN E INGENIERÍA DE RED</v>
      </c>
      <c r="C36" s="16"/>
      <c r="D36" s="16">
        <f t="shared" si="3"/>
        <v>28</v>
      </c>
      <c r="E36" s="16"/>
      <c r="F36" s="37">
        <v>60</v>
      </c>
      <c r="G36" s="16"/>
      <c r="H36" s="16">
        <f>D36+D37+D38+I36+J36-F36</f>
        <v>0</v>
      </c>
      <c r="I36" s="38">
        <v>2</v>
      </c>
      <c r="J36" s="38">
        <v>1</v>
      </c>
    </row>
    <row r="37" spans="2:10" ht="21.75" customHeight="1" thickBot="1" x14ac:dyDescent="0.3">
      <c r="B37" s="60" t="str">
        <f t="shared" si="2"/>
        <v>IT6, INF2, P- OpIngRed</v>
      </c>
      <c r="C37" s="29"/>
      <c r="D37" s="16">
        <f t="shared" si="3"/>
        <v>28</v>
      </c>
      <c r="E37" s="29"/>
      <c r="F37" s="29"/>
      <c r="G37" s="29"/>
      <c r="H37" s="29"/>
      <c r="I37" s="29"/>
      <c r="J37" s="29"/>
    </row>
    <row r="38" spans="2:10" ht="16.5" thickBot="1" x14ac:dyDescent="0.3">
      <c r="B38" s="60" t="str">
        <f t="shared" si="2"/>
        <v>[211101007] Visitas, Seminarios, Otros</v>
      </c>
      <c r="C38" s="35"/>
      <c r="D38" s="16">
        <f t="shared" si="3"/>
        <v>1</v>
      </c>
      <c r="E38" s="35"/>
      <c r="F38" s="35"/>
      <c r="G38" s="35"/>
      <c r="H38" s="35"/>
      <c r="I38" s="35"/>
      <c r="J38" s="35"/>
    </row>
    <row r="39" spans="2:10" ht="16.5" thickBot="1" x14ac:dyDescent="0.3">
      <c r="B39" s="102" t="str">
        <f t="shared" si="2"/>
        <v>[211101008] SISTEMAS DE RADIONAVEGACIÓN, POSICIONAM Y RADAR</v>
      </c>
      <c r="C39" s="29"/>
      <c r="D39" s="16">
        <f t="shared" si="3"/>
        <v>41</v>
      </c>
      <c r="E39" s="29"/>
      <c r="F39" s="37">
        <v>60</v>
      </c>
      <c r="G39" s="29"/>
      <c r="H39" s="16">
        <f>D39+D40+D41+I39+J39-F39</f>
        <v>-8</v>
      </c>
      <c r="I39" s="38">
        <v>2</v>
      </c>
      <c r="J39" s="38">
        <v>2</v>
      </c>
    </row>
    <row r="40" spans="2:10" ht="27" customHeight="1" thickBot="1" x14ac:dyDescent="0.3">
      <c r="B40" s="60" t="str">
        <f t="shared" si="2"/>
        <v>P-SisRadPosRadar</v>
      </c>
      <c r="C40" s="29"/>
      <c r="D40" s="16">
        <f t="shared" si="3"/>
        <v>6</v>
      </c>
      <c r="E40" s="29"/>
      <c r="F40" s="29"/>
      <c r="G40" s="29"/>
      <c r="H40" s="29"/>
      <c r="I40" s="29"/>
      <c r="J40" s="29"/>
    </row>
    <row r="41" spans="2:10" ht="16.5" thickBot="1" x14ac:dyDescent="0.3">
      <c r="B41" s="60" t="str">
        <f t="shared" si="2"/>
        <v>[211101008] Visitas, Seminarios, Otros</v>
      </c>
      <c r="C41" s="29"/>
      <c r="D41" s="16">
        <f t="shared" si="3"/>
        <v>1</v>
      </c>
      <c r="E41" s="29"/>
      <c r="F41" s="29"/>
      <c r="G41" s="29"/>
      <c r="H41" s="35"/>
      <c r="I41" s="29"/>
      <c r="J41" s="29"/>
    </row>
    <row r="42" spans="2:10" ht="16.5" thickBot="1" x14ac:dyDescent="0.3">
      <c r="B42" s="103" t="str">
        <f t="shared" si="2"/>
        <v>[211101009] PROYECTOS DE INGENIERÍA DE TELECOMUNICACIÓN</v>
      </c>
      <c r="C42" s="16"/>
      <c r="D42" s="16">
        <f t="shared" si="3"/>
        <v>13</v>
      </c>
      <c r="E42" s="16"/>
      <c r="F42" s="37">
        <v>30</v>
      </c>
      <c r="G42" s="16"/>
      <c r="H42" s="16">
        <f>D42+D43+D44+I42+J42-F42</f>
        <v>-13</v>
      </c>
      <c r="I42" s="38">
        <v>2</v>
      </c>
      <c r="J42" s="38">
        <v>2</v>
      </c>
    </row>
    <row r="43" spans="2:10" ht="24.75" customHeight="1" thickBot="1" x14ac:dyDescent="0.3">
      <c r="B43" s="60" t="str">
        <f t="shared" si="2"/>
        <v>P- ProyectosIngTelecom</v>
      </c>
      <c r="C43" s="29"/>
      <c r="D43" s="16">
        <f t="shared" si="3"/>
        <v>0</v>
      </c>
      <c r="E43" s="29"/>
      <c r="F43" s="29"/>
      <c r="G43" s="29"/>
      <c r="H43" s="29"/>
      <c r="I43" s="29"/>
      <c r="J43" s="29"/>
    </row>
    <row r="44" spans="2:10" ht="16.5" thickBot="1" x14ac:dyDescent="0.3">
      <c r="B44" s="60" t="str">
        <f t="shared" si="2"/>
        <v>[211101009] Visitas, Seminarios, Otros</v>
      </c>
      <c r="C44" s="35"/>
      <c r="D44" s="16">
        <f t="shared" si="3"/>
        <v>0</v>
      </c>
      <c r="E44" s="35"/>
      <c r="F44" s="35"/>
      <c r="G44" s="35"/>
      <c r="H44" s="35"/>
      <c r="I44" s="35"/>
      <c r="J44" s="35"/>
    </row>
    <row r="45" spans="2:10" ht="31.5" customHeight="1" thickBot="1" x14ac:dyDescent="0.3">
      <c r="B45" s="94" t="str">
        <f t="shared" si="2"/>
        <v>[211101010, 211101011] INTRODUCCIÓN AL MACHINE LEARNING, DIFUSIÓN DIGITAL MULTIMEDIA</v>
      </c>
      <c r="C45" s="29"/>
      <c r="D45" s="16">
        <f t="shared" si="3"/>
        <v>26</v>
      </c>
      <c r="E45" s="29"/>
      <c r="F45" s="37">
        <v>30</v>
      </c>
      <c r="G45" s="29"/>
      <c r="H45" s="16">
        <f>D45+D46+D47+I45+J45-F45</f>
        <v>0</v>
      </c>
      <c r="I45" s="38">
        <v>2</v>
      </c>
      <c r="J45" s="38">
        <v>2</v>
      </c>
    </row>
    <row r="46" spans="2:10" ht="16.5" thickBot="1" x14ac:dyDescent="0.3">
      <c r="B46" s="60" t="str">
        <f t="shared" si="2"/>
        <v>P- IntrodMachLearn, DifDigMul</v>
      </c>
      <c r="C46" s="29"/>
      <c r="D46" s="16">
        <f t="shared" si="3"/>
        <v>0</v>
      </c>
      <c r="E46" s="29"/>
      <c r="F46" s="29"/>
      <c r="G46" s="29"/>
      <c r="H46" s="29"/>
      <c r="I46" s="29"/>
      <c r="J46" s="29"/>
    </row>
    <row r="47" spans="2:10" ht="16.5" thickBot="1" x14ac:dyDescent="0.3">
      <c r="B47" s="60" t="str">
        <f t="shared" si="2"/>
        <v>[211101010] Visitas, Seminarios, Otros</v>
      </c>
      <c r="C47" s="107"/>
      <c r="D47" s="108">
        <f t="shared" si="3"/>
        <v>0</v>
      </c>
      <c r="E47" s="35"/>
      <c r="F47" s="35"/>
      <c r="G47" s="35"/>
      <c r="H47" s="35"/>
      <c r="I47" s="35"/>
      <c r="J47" s="35"/>
    </row>
    <row r="48" spans="2:10" ht="36.75" customHeight="1" thickBot="1" x14ac:dyDescent="0.3">
      <c r="B48" s="104" t="str">
        <f t="shared" si="2"/>
        <v>[211101012, 211101013] ADMINISTRACIÓN DE SISTEMAS, REDES AMBIENTALES Y COMPUTACIÓN UBICUA</v>
      </c>
      <c r="C48" s="29"/>
      <c r="D48" s="29">
        <f t="shared" si="3"/>
        <v>26</v>
      </c>
      <c r="E48" s="29"/>
      <c r="F48" s="105">
        <v>30</v>
      </c>
      <c r="G48" s="29"/>
      <c r="H48" s="29">
        <f>D48+D49+D50+I48+J48-F48</f>
        <v>0</v>
      </c>
      <c r="I48" s="106">
        <v>2</v>
      </c>
      <c r="J48" s="106">
        <v>2</v>
      </c>
    </row>
    <row r="49" spans="2:10" ht="18" customHeight="1" thickBot="1" x14ac:dyDescent="0.3">
      <c r="B49" s="73" t="str">
        <f t="shared" si="2"/>
        <v>P-AdmSist, RedAmbCompUb</v>
      </c>
      <c r="C49" s="29"/>
      <c r="D49" s="16">
        <f t="shared" si="3"/>
        <v>0</v>
      </c>
      <c r="E49" s="29"/>
      <c r="F49" s="29"/>
      <c r="G49" s="29"/>
      <c r="H49" s="29"/>
      <c r="I49" s="29"/>
      <c r="J49" s="29"/>
    </row>
    <row r="50" spans="2:10" ht="16.5" thickBot="1" x14ac:dyDescent="0.3">
      <c r="B50" s="73" t="str">
        <f t="shared" si="2"/>
        <v>[211101012] Visitas, Seminarios, Otros</v>
      </c>
      <c r="C50" s="107"/>
      <c r="D50" s="108">
        <f t="shared" si="3"/>
        <v>0</v>
      </c>
      <c r="E50" s="35"/>
      <c r="F50" s="35"/>
      <c r="G50" s="35"/>
      <c r="H50" s="35"/>
      <c r="I50" s="35"/>
      <c r="J50" s="35"/>
    </row>
    <row r="51" spans="2:10" ht="32.25" customHeight="1" thickBot="1" x14ac:dyDescent="0.3">
      <c r="B51" s="99" t="str">
        <f t="shared" si="2"/>
        <v>[211101014, 211101016] SISTEMAS ELECTRÓNICOS Y FOTÓNICOS, PLATAFORMAS PARA CÁLCULO CIENTÍFICO</v>
      </c>
      <c r="C51" s="29"/>
      <c r="D51" s="29">
        <f t="shared" si="3"/>
        <v>30</v>
      </c>
      <c r="E51" s="29"/>
      <c r="F51" s="105">
        <v>30</v>
      </c>
      <c r="G51" s="29"/>
      <c r="H51" s="29">
        <f>D51+D52+D53+I51+J51-F51</f>
        <v>0</v>
      </c>
      <c r="I51" s="106">
        <v>0</v>
      </c>
      <c r="J51" s="106">
        <v>0</v>
      </c>
    </row>
    <row r="52" spans="2:10" ht="21.75" customHeight="1" thickBot="1" x14ac:dyDescent="0.3">
      <c r="B52" s="73" t="str">
        <f t="shared" si="2"/>
        <v>P-SisElectFot, PlatCalcCien</v>
      </c>
      <c r="C52" s="29"/>
      <c r="D52" s="16">
        <f t="shared" si="3"/>
        <v>0</v>
      </c>
      <c r="E52" s="29"/>
      <c r="F52" s="29"/>
      <c r="G52" s="29"/>
      <c r="H52" s="29"/>
      <c r="I52" s="29"/>
      <c r="J52" s="29"/>
    </row>
    <row r="53" spans="2:10" ht="16.5" thickBot="1" x14ac:dyDescent="0.3">
      <c r="B53" s="73" t="str">
        <f t="shared" si="2"/>
        <v>[211101014] Visitas, Seminarios, Otros</v>
      </c>
      <c r="C53" s="107"/>
      <c r="D53" s="108">
        <f t="shared" si="3"/>
        <v>0</v>
      </c>
      <c r="E53" s="35"/>
      <c r="F53" s="35"/>
      <c r="G53" s="35"/>
      <c r="H53" s="35"/>
      <c r="I53" s="35"/>
      <c r="J53" s="35"/>
    </row>
    <row r="54" spans="2:10" x14ac:dyDescent="0.25">
      <c r="D54" s="39">
        <f>SUM(D33:D53)</f>
        <v>256</v>
      </c>
      <c r="F54" s="39">
        <f>SUM(F33:F53)</f>
        <v>300</v>
      </c>
      <c r="I54" s="39">
        <f>SUM(I33:I53)</f>
        <v>12</v>
      </c>
      <c r="J54" s="39">
        <f>SUM(J33:J53)</f>
        <v>11</v>
      </c>
    </row>
  </sheetData>
  <mergeCells count="1">
    <mergeCell ref="A3:A15"/>
  </mergeCells>
  <conditionalFormatting sqref="C24:AI24">
    <cfRule type="cellIs" dxfId="10" priority="15" operator="greaterThan">
      <formula>25</formula>
    </cfRule>
  </conditionalFormatting>
  <conditionalFormatting sqref="H33">
    <cfRule type="cellIs" dxfId="9" priority="13" operator="notEqual">
      <formula>0</formula>
    </cfRule>
    <cfRule type="cellIs" dxfId="8" priority="14" operator="equal">
      <formula>0</formula>
    </cfRule>
  </conditionalFormatting>
  <conditionalFormatting sqref="H36">
    <cfRule type="cellIs" dxfId="7" priority="11" operator="notEqual">
      <formula>0</formula>
    </cfRule>
    <cfRule type="cellIs" dxfId="6" priority="12" operator="equal">
      <formula>0</formula>
    </cfRule>
  </conditionalFormatting>
  <conditionalFormatting sqref="H39">
    <cfRule type="cellIs" dxfId="5" priority="9" operator="notEqual">
      <formula>0</formula>
    </cfRule>
    <cfRule type="cellIs" dxfId="4" priority="10" operator="equal">
      <formula>0</formula>
    </cfRule>
  </conditionalFormatting>
  <conditionalFormatting sqref="H42">
    <cfRule type="cellIs" dxfId="3" priority="7" operator="notEqual">
      <formula>0</formula>
    </cfRule>
    <cfRule type="cellIs" dxfId="2" priority="8" operator="equal">
      <formula>0</formula>
    </cfRule>
  </conditionalFormatting>
  <conditionalFormatting sqref="H45 H48 H51">
    <cfRule type="cellIs" dxfId="1" priority="5" operator="notEqual">
      <formula>0</formula>
    </cfRule>
    <cfRule type="cellIs" dxfId="0" priority="6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0282-C642-4024-A4DF-1882C4BBFC07}">
  <dimension ref="A1:I18"/>
  <sheetViews>
    <sheetView workbookViewId="0">
      <selection activeCell="E6" sqref="E6"/>
    </sheetView>
  </sheetViews>
  <sheetFormatPr defaultColWidth="11.42578125" defaultRowHeight="15" x14ac:dyDescent="0.25"/>
  <cols>
    <col min="1" max="1" width="40.5703125" customWidth="1"/>
  </cols>
  <sheetData>
    <row r="1" spans="1:9" ht="26.25" x14ac:dyDescent="0.4">
      <c r="A1" s="42"/>
      <c r="B1" s="43" t="s">
        <v>93</v>
      </c>
      <c r="C1" s="44"/>
      <c r="D1" s="42"/>
      <c r="E1" s="42"/>
      <c r="F1" s="42"/>
      <c r="G1" s="45"/>
      <c r="H1" s="45"/>
      <c r="I1" s="45"/>
    </row>
    <row r="2" spans="1:9" ht="15.75" x14ac:dyDescent="0.25">
      <c r="A2" s="46" t="s">
        <v>94</v>
      </c>
      <c r="B2" s="46" t="s">
        <v>95</v>
      </c>
      <c r="C2" s="46" t="s">
        <v>96</v>
      </c>
      <c r="D2" s="46" t="s">
        <v>97</v>
      </c>
      <c r="E2" s="46" t="s">
        <v>98</v>
      </c>
      <c r="F2" s="46" t="s">
        <v>99</v>
      </c>
      <c r="G2" s="46" t="s">
        <v>100</v>
      </c>
      <c r="H2" s="46" t="s">
        <v>98</v>
      </c>
      <c r="I2" s="46" t="s">
        <v>99</v>
      </c>
    </row>
    <row r="3" spans="1:9" ht="15.75" x14ac:dyDescent="0.25">
      <c r="A3" s="15" t="s">
        <v>101</v>
      </c>
      <c r="B3" s="47" t="s">
        <v>102</v>
      </c>
      <c r="C3" s="48"/>
      <c r="D3" s="47" t="s">
        <v>103</v>
      </c>
      <c r="E3" s="47">
        <v>120</v>
      </c>
      <c r="F3" s="49"/>
      <c r="G3" s="47" t="s">
        <v>103</v>
      </c>
      <c r="H3" s="47">
        <v>120</v>
      </c>
      <c r="I3" s="50"/>
    </row>
    <row r="4" spans="1:9" ht="15.75" x14ac:dyDescent="0.25">
      <c r="A4" s="19" t="s">
        <v>104</v>
      </c>
      <c r="B4" s="51" t="s">
        <v>102</v>
      </c>
      <c r="C4" s="52"/>
      <c r="D4" s="47" t="s">
        <v>103</v>
      </c>
      <c r="E4" s="47">
        <v>120</v>
      </c>
      <c r="F4" s="49"/>
      <c r="G4" s="47" t="s">
        <v>103</v>
      </c>
      <c r="H4" s="47">
        <v>120</v>
      </c>
      <c r="I4" s="50"/>
    </row>
    <row r="5" spans="1:9" ht="15.75" x14ac:dyDescent="0.25">
      <c r="A5" s="20" t="s">
        <v>105</v>
      </c>
      <c r="B5" s="51" t="s">
        <v>102</v>
      </c>
      <c r="C5" s="52"/>
      <c r="D5" s="47" t="s">
        <v>103</v>
      </c>
      <c r="E5" s="47">
        <v>120</v>
      </c>
      <c r="F5" s="50"/>
      <c r="G5" s="47" t="s">
        <v>103</v>
      </c>
      <c r="H5" s="47">
        <v>120</v>
      </c>
      <c r="I5" s="50"/>
    </row>
    <row r="6" spans="1:9" ht="15.75" x14ac:dyDescent="0.25">
      <c r="A6" s="22" t="s">
        <v>106</v>
      </c>
      <c r="B6" s="51" t="s">
        <v>102</v>
      </c>
      <c r="C6" s="52"/>
      <c r="D6" s="47" t="s">
        <v>103</v>
      </c>
      <c r="E6" s="47">
        <v>120</v>
      </c>
      <c r="F6" s="49"/>
      <c r="G6" s="47" t="s">
        <v>103</v>
      </c>
      <c r="H6" s="47">
        <v>120</v>
      </c>
      <c r="I6" s="50"/>
    </row>
    <row r="7" spans="1:9" ht="15.75" x14ac:dyDescent="0.25">
      <c r="A7" s="21" t="s">
        <v>107</v>
      </c>
      <c r="B7" s="51" t="s">
        <v>102</v>
      </c>
      <c r="C7" s="52"/>
      <c r="D7" s="47" t="s">
        <v>108</v>
      </c>
      <c r="E7" s="47">
        <v>0</v>
      </c>
      <c r="F7" s="53"/>
      <c r="G7" s="47" t="s">
        <v>103</v>
      </c>
      <c r="H7" s="47">
        <v>60</v>
      </c>
      <c r="I7" s="50"/>
    </row>
    <row r="8" spans="1:9" ht="15.75" x14ac:dyDescent="0.25">
      <c r="A8" s="24" t="s">
        <v>109</v>
      </c>
      <c r="B8" s="51" t="s">
        <v>102</v>
      </c>
      <c r="C8" s="52"/>
      <c r="D8" s="47" t="s">
        <v>103</v>
      </c>
      <c r="E8" s="47">
        <v>60</v>
      </c>
      <c r="F8" s="50"/>
      <c r="G8" s="47" t="s">
        <v>103</v>
      </c>
      <c r="H8" s="47">
        <v>150</v>
      </c>
      <c r="I8" s="50"/>
    </row>
    <row r="9" spans="1:9" ht="15.75" x14ac:dyDescent="0.25">
      <c r="A9" s="25" t="s">
        <v>110</v>
      </c>
      <c r="B9" s="51" t="s">
        <v>111</v>
      </c>
      <c r="C9" s="52"/>
      <c r="D9" s="47" t="s">
        <v>103</v>
      </c>
      <c r="E9" s="47">
        <v>60</v>
      </c>
      <c r="F9" s="50"/>
      <c r="G9" s="47" t="s">
        <v>103</v>
      </c>
      <c r="H9" s="47">
        <v>120</v>
      </c>
      <c r="I9" s="50"/>
    </row>
    <row r="10" spans="1:9" ht="15.75" x14ac:dyDescent="0.25">
      <c r="A10" s="46"/>
      <c r="B10" s="51"/>
      <c r="C10" s="52"/>
      <c r="D10" s="51"/>
      <c r="E10" s="51"/>
      <c r="F10" s="54"/>
      <c r="G10" s="51"/>
      <c r="H10" s="51"/>
      <c r="I10" s="54"/>
    </row>
    <row r="11" spans="1:9" ht="15.75" x14ac:dyDescent="0.25">
      <c r="A11" s="55"/>
      <c r="B11" s="56"/>
      <c r="C11" s="57"/>
      <c r="D11" s="56"/>
      <c r="E11" s="56"/>
      <c r="F11" s="56"/>
      <c r="G11" s="56"/>
      <c r="H11" s="56"/>
      <c r="I11" s="56"/>
    </row>
    <row r="12" spans="1:9" ht="15.75" x14ac:dyDescent="0.25">
      <c r="A12" s="15" t="s">
        <v>101</v>
      </c>
      <c r="B12" s="51" t="s">
        <v>111</v>
      </c>
      <c r="C12" s="52"/>
      <c r="D12" s="47" t="s">
        <v>103</v>
      </c>
      <c r="E12" s="47">
        <v>60</v>
      </c>
      <c r="F12" s="58"/>
      <c r="G12" s="47" t="s">
        <v>103</v>
      </c>
      <c r="H12" s="47">
        <v>180</v>
      </c>
      <c r="I12" s="50"/>
    </row>
    <row r="13" spans="1:9" ht="15.75" x14ac:dyDescent="0.25">
      <c r="A13" s="19" t="s">
        <v>104</v>
      </c>
      <c r="B13" s="51" t="s">
        <v>111</v>
      </c>
      <c r="C13" s="52"/>
      <c r="D13" s="51" t="s">
        <v>103</v>
      </c>
      <c r="E13" s="51">
        <v>120</v>
      </c>
      <c r="F13" s="50"/>
      <c r="G13" s="51" t="s">
        <v>103</v>
      </c>
      <c r="H13" s="51">
        <v>120</v>
      </c>
      <c r="I13" s="50"/>
    </row>
    <row r="14" spans="1:9" ht="15.75" x14ac:dyDescent="0.25">
      <c r="A14" s="20" t="s">
        <v>105</v>
      </c>
      <c r="B14" s="51" t="s">
        <v>111</v>
      </c>
      <c r="C14" s="52"/>
      <c r="D14" s="47" t="s">
        <v>108</v>
      </c>
      <c r="E14" s="47">
        <v>0</v>
      </c>
      <c r="F14" s="49"/>
      <c r="G14" s="47" t="s">
        <v>103</v>
      </c>
      <c r="H14" s="47">
        <v>120</v>
      </c>
      <c r="I14" s="50"/>
    </row>
    <row r="15" spans="1:9" ht="15.75" x14ac:dyDescent="0.25">
      <c r="A15" s="22" t="s">
        <v>106</v>
      </c>
      <c r="B15" s="51" t="s">
        <v>111</v>
      </c>
      <c r="C15" s="52"/>
      <c r="D15" s="51" t="s">
        <v>108</v>
      </c>
      <c r="E15" s="51">
        <v>0</v>
      </c>
      <c r="F15" s="50"/>
      <c r="G15" s="51" t="s">
        <v>103</v>
      </c>
      <c r="H15" s="51">
        <v>120</v>
      </c>
      <c r="I15" s="50"/>
    </row>
    <row r="16" spans="1:9" ht="15.75" x14ac:dyDescent="0.25">
      <c r="A16" s="21" t="s">
        <v>107</v>
      </c>
      <c r="B16" s="51" t="s">
        <v>111</v>
      </c>
      <c r="C16" s="52"/>
      <c r="D16" s="47" t="s">
        <v>103</v>
      </c>
      <c r="E16" s="47">
        <v>120</v>
      </c>
      <c r="F16" s="49"/>
      <c r="G16" s="47" t="s">
        <v>103</v>
      </c>
      <c r="H16" s="47">
        <v>120</v>
      </c>
      <c r="I16" s="50"/>
    </row>
    <row r="17" spans="1:9" ht="15.75" x14ac:dyDescent="0.25">
      <c r="A17" s="24" t="s">
        <v>109</v>
      </c>
      <c r="B17" s="51" t="s">
        <v>111</v>
      </c>
      <c r="C17" s="52"/>
      <c r="D17" s="47" t="s">
        <v>103</v>
      </c>
      <c r="E17" s="47">
        <v>90</v>
      </c>
      <c r="F17" s="50"/>
      <c r="G17" s="47" t="s">
        <v>103</v>
      </c>
      <c r="H17" s="47">
        <v>90</v>
      </c>
      <c r="I17" s="50"/>
    </row>
    <row r="18" spans="1:9" ht="15.75" x14ac:dyDescent="0.25">
      <c r="A18" s="25" t="s">
        <v>110</v>
      </c>
      <c r="B18" s="51" t="s">
        <v>111</v>
      </c>
      <c r="C18" s="52"/>
      <c r="D18" s="47" t="s">
        <v>108</v>
      </c>
      <c r="E18" s="47">
        <v>0</v>
      </c>
      <c r="F18" s="49"/>
      <c r="G18" s="47" t="s">
        <v>103</v>
      </c>
      <c r="H18" s="47">
        <v>60</v>
      </c>
      <c r="I18" s="50"/>
    </row>
  </sheetData>
  <phoneticPr fontId="2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471EC21326EB4A8D29E522B807AABE" ma:contentTypeVersion="15" ma:contentTypeDescription="Create a new document." ma:contentTypeScope="" ma:versionID="e647a2d99aff68db881913ff434b626a">
  <xsd:schema xmlns:xsd="http://www.w3.org/2001/XMLSchema" xmlns:xs="http://www.w3.org/2001/XMLSchema" xmlns:p="http://schemas.microsoft.com/office/2006/metadata/properties" xmlns:ns2="ee67299e-297e-4787-bf6d-bd418c053836" xmlns:ns3="edf81245-8320-48e1-9e5f-21aaaeb82f85" targetNamespace="http://schemas.microsoft.com/office/2006/metadata/properties" ma:root="true" ma:fieldsID="14e08ac9a3270283389f1fd1253ec00c" ns2:_="" ns3:_="">
    <xsd:import namespace="ee67299e-297e-4787-bf6d-bd418c053836"/>
    <xsd:import namespace="edf81245-8320-48e1-9e5f-21aaaeb82f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7299e-297e-4787-bf6d-bd418c0538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6ca07dd-27e6-4801-83aa-529adcc288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81245-8320-48e1-9e5f-21aaaeb82f8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34cdb2-be6f-427f-939f-55ce1d80d23b}" ma:internalName="TaxCatchAll" ma:showField="CatchAllData" ma:web="edf81245-8320-48e1-9e5f-21aaaeb82f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f81245-8320-48e1-9e5f-21aaaeb82f85" xsi:nil="true"/>
    <lcf76f155ced4ddcb4097134ff3c332f xmlns="ee67299e-297e-4787-bf6d-bd418c0538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2F0D4B-4858-4248-B30B-4286373402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67299e-297e-4787-bf6d-bd418c053836"/>
    <ds:schemaRef ds:uri="edf81245-8320-48e1-9e5f-21aaaeb82f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E0E571-1D03-4ADB-B6C3-C53AF36493E7}">
  <ds:schemaRefs>
    <ds:schemaRef ds:uri="http://schemas.microsoft.com/office/2006/metadata/properties"/>
    <ds:schemaRef ds:uri="http://schemas.microsoft.com/office/infopath/2007/PartnerControls"/>
    <ds:schemaRef ds:uri="edf81245-8320-48e1-9e5f-21aaaeb82f85"/>
    <ds:schemaRef ds:uri="ee67299e-297e-4787-bf6d-bd418c053836"/>
  </ds:schemaRefs>
</ds:datastoreItem>
</file>

<file path=customXml/itemProps3.xml><?xml version="1.0" encoding="utf-8"?>
<ds:datastoreItem xmlns:ds="http://schemas.openxmlformats.org/officeDocument/2006/customXml" ds:itemID="{5F25F249-A667-4428-83A4-2E5C4FAD89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CALENDARIO ACADÉMICO UPCT 25-26</vt:lpstr>
      <vt:lpstr>CALENDARIO ACADÉMICO ETSIT25-26</vt:lpstr>
      <vt:lpstr>CURSO 1o SEGUNDO CUATRIMESTRE</vt:lpstr>
      <vt:lpstr>ANALISIS</vt:lpstr>
      <vt:lpstr>PREVISIÓN DE PARCIALES</vt:lpstr>
      <vt:lpstr>'CURSO 1o SEGUNDO CUATRIMESTRE'!Print_Area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</dc:creator>
  <cp:keywords/>
  <dc:description/>
  <cp:lastModifiedBy>MELCÓN ÁLVAREZ, ALEJANDRO</cp:lastModifiedBy>
  <cp:revision/>
  <dcterms:created xsi:type="dcterms:W3CDTF">2021-04-09T08:51:50Z</dcterms:created>
  <dcterms:modified xsi:type="dcterms:W3CDTF">2025-06-20T13:21:27Z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0x01010015471EC21326EB4A8D29E522B807AABE</vt:lpwstr>
  </property>
  <property fmtid="{D5CDD505-2E9C-101B-9397-08002B2CF9AE}" pid="3" name="MediaServiceImageTags">
    <vt:lpwstr/>
  </property>
</Properties>
</file>