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t.sharepoint.com/sites/EquipoDireccinETSIT/Documentos compartidos/General/OrdenacionAcademica/Coordinacion_horizontal/Curso25_26/Coordinacion_MUIT/"/>
    </mc:Choice>
  </mc:AlternateContent>
  <xr:revisionPtr revIDLastSave="1177" documentId="8_{C3FE68BC-3128-433E-9AFB-B00489301EB8}" xr6:coauthVersionLast="47" xr6:coauthVersionMax="47" xr10:uidLastSave="{30BB9226-8242-40D5-8731-7B2D419276C9}"/>
  <bookViews>
    <workbookView xWindow="8625" yWindow="495" windowWidth="23850" windowHeight="15105" xr2:uid="{00000000-000D-0000-FFFF-FFFF00000000}"/>
  </bookViews>
  <sheets>
    <sheet name="CURSO 1o PRIMER CUATRIMESTRE" sheetId="9" r:id="rId1"/>
    <sheet name="ANALISIS" sheetId="10" r:id="rId2"/>
    <sheet name="PREVISIÓN DE PARCIALES" sheetId="12" r:id="rId3"/>
  </sheets>
  <definedNames>
    <definedName name="_xlnm.Print_Area" localSheetId="0">'CURSO 1o PRIMER CUATRIMESTRE'!$D$2:$I$14,'CURSO 1o PRIMER CUATRIMESTRE'!$K$2:$P$14,'CURSO 1o PRIMER CUATRIMESTRE'!$R$2:$W$14,'CURSO 1o PRIMER CUATRIMESTRE'!$Y$2:$AD$14,'CURSO 1o PRIMER CUATRIMESTRE'!$AF$2:$AK$14,'CURSO 1o PRIMER CUATRIMESTRE'!$AM$2:$AR$14,'CURSO 1o PRIMER CUATRIMESTRE'!$AT$2:$AY$14,'CURSO 1o PRIMER CUATRIMESTRE'!$BA$2:$BF$14,'CURSO 1o PRIMER CUATRIMESTRE'!$BH$2:$BM$14,'CURSO 1o PRIMER CUATRIMESTRE'!$BO$2:$BT$14,'CURSO 1o PRIMER CUATRIMESTRE'!$BV$2:$CA$14,'CURSO 1o PRIMER CUATRIMESTRE'!$CC$2:$CH$14,'CURSO 1o PRIMER CUATRIMESTRE'!$CJ$2:$CO$14,'CURSO 1o PRIMER CUATRIMESTRE'!$CQ$2:$CV$14,'CURSO 1o PRIMER CUATRIMESTRE'!$CX$2:$DC$14,'CURSO 1o PRIMER CUATRIMESTRE'!$DE$2:$DJ$14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" i="10" l="1"/>
  <c r="AH4" i="10"/>
  <c r="AH5" i="10"/>
  <c r="AH6" i="10"/>
  <c r="AH7" i="10"/>
  <c r="AH8" i="10"/>
  <c r="AH9" i="10"/>
  <c r="AH10" i="10"/>
  <c r="AH11" i="10"/>
  <c r="AH12" i="10"/>
  <c r="AH13" i="10"/>
  <c r="AH14" i="10"/>
  <c r="AH15" i="10"/>
  <c r="AH16" i="10"/>
  <c r="AH17" i="10"/>
  <c r="AF4" i="10"/>
  <c r="AF5" i="10"/>
  <c r="AF6" i="10"/>
  <c r="AF7" i="10"/>
  <c r="AF8" i="10"/>
  <c r="AF9" i="10"/>
  <c r="AF10" i="10"/>
  <c r="AF11" i="10"/>
  <c r="AF12" i="10"/>
  <c r="AF13" i="10"/>
  <c r="AF14" i="10"/>
  <c r="AF15" i="10"/>
  <c r="AF16" i="10"/>
  <c r="AF17" i="10"/>
  <c r="AD4" i="10"/>
  <c r="AD5" i="10"/>
  <c r="AD6" i="10"/>
  <c r="AD7" i="10"/>
  <c r="AD8" i="10"/>
  <c r="AD9" i="10"/>
  <c r="AD10" i="10"/>
  <c r="AD11" i="10"/>
  <c r="AD12" i="10"/>
  <c r="AD13" i="10"/>
  <c r="AD14" i="10"/>
  <c r="AD15" i="10"/>
  <c r="AD16" i="10"/>
  <c r="AD17" i="10"/>
  <c r="AB4" i="10"/>
  <c r="AB5" i="10"/>
  <c r="AB6" i="10"/>
  <c r="AB7" i="10"/>
  <c r="AB8" i="10"/>
  <c r="AB9" i="10"/>
  <c r="AB10" i="10"/>
  <c r="AB11" i="10"/>
  <c r="AB12" i="10"/>
  <c r="AB13" i="10"/>
  <c r="AB14" i="10"/>
  <c r="AB15" i="10"/>
  <c r="AB16" i="10"/>
  <c r="AB17" i="10"/>
  <c r="Z4" i="10"/>
  <c r="Z5" i="10"/>
  <c r="Z6" i="10"/>
  <c r="Z7" i="10"/>
  <c r="Z8" i="10"/>
  <c r="Z9" i="10"/>
  <c r="Z10" i="10"/>
  <c r="Z11" i="10"/>
  <c r="Z12" i="10"/>
  <c r="Z13" i="10"/>
  <c r="Z14" i="10"/>
  <c r="Z15" i="10"/>
  <c r="Z16" i="10"/>
  <c r="Z17" i="10"/>
  <c r="X4" i="10"/>
  <c r="X5" i="10"/>
  <c r="X6" i="10"/>
  <c r="X7" i="10"/>
  <c r="X8" i="10"/>
  <c r="X9" i="10"/>
  <c r="X10" i="10"/>
  <c r="X11" i="10"/>
  <c r="X12" i="10"/>
  <c r="X13" i="10"/>
  <c r="X14" i="10"/>
  <c r="X15" i="10"/>
  <c r="X16" i="10"/>
  <c r="X17" i="10"/>
  <c r="T4" i="10"/>
  <c r="T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R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P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N4" i="10"/>
  <c r="N5" i="10"/>
  <c r="N6" i="10"/>
  <c r="N7" i="10"/>
  <c r="N8" i="10"/>
  <c r="N9" i="10"/>
  <c r="N10" i="10"/>
  <c r="N11" i="10"/>
  <c r="N12" i="10"/>
  <c r="N13" i="10"/>
  <c r="N14" i="10"/>
  <c r="N15" i="10"/>
  <c r="N16" i="10"/>
  <c r="N17" i="10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B41" i="10"/>
  <c r="B40" i="10"/>
  <c r="B31" i="10"/>
  <c r="V14" i="10" l="1"/>
  <c r="V8" i="10"/>
  <c r="V13" i="10"/>
  <c r="D37" i="10" s="1"/>
  <c r="V7" i="10"/>
  <c r="V9" i="10"/>
  <c r="V12" i="10"/>
  <c r="V17" i="10"/>
  <c r="D41" i="10" s="1"/>
  <c r="V11" i="10"/>
  <c r="V5" i="10"/>
  <c r="V15" i="10"/>
  <c r="V6" i="10"/>
  <c r="V16" i="10"/>
  <c r="AJ16" i="10" s="1"/>
  <c r="V10" i="10"/>
  <c r="AJ13" i="10" l="1"/>
  <c r="D40" i="10"/>
  <c r="AJ17" i="10"/>
  <c r="DT3" i="9"/>
  <c r="DU3" i="9"/>
  <c r="DV3" i="9" s="1"/>
  <c r="DW3" i="9" s="1"/>
  <c r="DX3" i="9" s="1"/>
  <c r="DS3" i="9"/>
  <c r="DM3" i="9"/>
  <c r="DN3" i="9"/>
  <c r="DO3" i="9" s="1"/>
  <c r="DP3" i="9" s="1"/>
  <c r="DQ3" i="9" s="1"/>
  <c r="DL3" i="9"/>
  <c r="CK3" i="9" l="1"/>
  <c r="CG3" i="9"/>
  <c r="CH3" i="9" s="1"/>
  <c r="BW3" i="9"/>
  <c r="BJ3" i="9"/>
  <c r="BI3" i="9"/>
  <c r="AH3" i="9"/>
  <c r="AI3" i="9"/>
  <c r="AJ3" i="9" s="1"/>
  <c r="AK3" i="9" s="1"/>
  <c r="AG3" i="9"/>
  <c r="AB3" i="9"/>
  <c r="J42" i="10"/>
  <c r="I42" i="10"/>
  <c r="D22" i="10"/>
  <c r="F22" i="10"/>
  <c r="N22" i="10"/>
  <c r="R22" i="10"/>
  <c r="V22" i="10"/>
  <c r="Z22" i="10"/>
  <c r="AD22" i="10"/>
  <c r="AJ6" i="10" l="1"/>
  <c r="AJ11" i="10"/>
  <c r="AJ8" i="10"/>
  <c r="AJ9" i="10"/>
  <c r="AJ14" i="10"/>
  <c r="AJ12" i="10"/>
  <c r="AJ15" i="10"/>
  <c r="AJ10" i="10"/>
  <c r="D34" i="10"/>
  <c r="D31" i="10"/>
  <c r="AJ7" i="10"/>
  <c r="D3" i="10"/>
  <c r="D21" i="10" l="1"/>
  <c r="H22" i="10"/>
  <c r="J22" i="10"/>
  <c r="L22" i="10"/>
  <c r="P22" i="10"/>
  <c r="T22" i="10"/>
  <c r="X22" i="10"/>
  <c r="AB22" i="10"/>
  <c r="AF22" i="10"/>
  <c r="AH22" i="10"/>
  <c r="F23" i="10"/>
  <c r="H23" i="10"/>
  <c r="J23" i="10"/>
  <c r="L23" i="10"/>
  <c r="N23" i="10"/>
  <c r="P23" i="10"/>
  <c r="R23" i="10"/>
  <c r="T23" i="10"/>
  <c r="V23" i="10"/>
  <c r="X23" i="10"/>
  <c r="Z23" i="10"/>
  <c r="AB23" i="10"/>
  <c r="AD23" i="10"/>
  <c r="AF23" i="10"/>
  <c r="AH23" i="10"/>
  <c r="AH3" i="10"/>
  <c r="AF3" i="10"/>
  <c r="AD3" i="10"/>
  <c r="AB3" i="10"/>
  <c r="Z3" i="10"/>
  <c r="X3" i="10"/>
  <c r="V3" i="10"/>
  <c r="T3" i="10"/>
  <c r="R3" i="10"/>
  <c r="P3" i="10"/>
  <c r="N3" i="10"/>
  <c r="L3" i="10"/>
  <c r="J3" i="10"/>
  <c r="H3" i="10"/>
  <c r="F3" i="10"/>
  <c r="F42" i="10"/>
  <c r="B39" i="10"/>
  <c r="B38" i="10"/>
  <c r="B37" i="10"/>
  <c r="B36" i="10"/>
  <c r="B35" i="10"/>
  <c r="B34" i="10"/>
  <c r="B33" i="10"/>
  <c r="B32" i="10"/>
  <c r="B30" i="10"/>
  <c r="B29" i="10"/>
  <c r="B28" i="10"/>
  <c r="B27" i="10"/>
  <c r="DE3" i="9"/>
  <c r="CQ3" i="9"/>
  <c r="CJ3" i="9"/>
  <c r="CC3" i="9"/>
  <c r="BV3" i="9"/>
  <c r="BO3" i="9"/>
  <c r="BH3" i="9"/>
  <c r="BA3" i="9"/>
  <c r="AT3" i="9"/>
  <c r="AM3" i="9"/>
  <c r="AF3" i="9"/>
  <c r="Y3" i="9"/>
  <c r="R3" i="9"/>
  <c r="K3" i="9"/>
  <c r="BX3" i="9"/>
  <c r="BY3" i="9" s="1"/>
  <c r="BZ3" i="9" s="1"/>
  <c r="CA3" i="9" s="1"/>
  <c r="CD3" i="9" s="1"/>
  <c r="CE3" i="9" s="1"/>
  <c r="CF3" i="9" s="1"/>
  <c r="CL3" i="9" s="1"/>
  <c r="CM3" i="9" s="1"/>
  <c r="CN3" i="9" s="1"/>
  <c r="CO3" i="9" s="1"/>
  <c r="CR3" i="9" s="1"/>
  <c r="CS3" i="9" s="1"/>
  <c r="CT3" i="9" s="1"/>
  <c r="CU3" i="9" s="1"/>
  <c r="CV3" i="9" s="1"/>
  <c r="CY3" i="9" s="1"/>
  <c r="CZ3" i="9" s="1"/>
  <c r="DA3" i="9" s="1"/>
  <c r="DB3" i="9" s="1"/>
  <c r="DC3" i="9" s="1"/>
  <c r="DF3" i="9" s="1"/>
  <c r="DG3" i="9" s="1"/>
  <c r="DH3" i="9" s="1"/>
  <c r="DI3" i="9" s="1"/>
  <c r="DJ3" i="9" s="1"/>
  <c r="AN3" i="9"/>
  <c r="AO3" i="9" s="1"/>
  <c r="AP3" i="9" s="1"/>
  <c r="AQ3" i="9" s="1"/>
  <c r="AR3" i="9" s="1"/>
  <c r="AU3" i="9" s="1"/>
  <c r="AV3" i="9" s="1"/>
  <c r="AW3" i="9" s="1"/>
  <c r="AX3" i="9" s="1"/>
  <c r="AY3" i="9" s="1"/>
  <c r="BB3" i="9" s="1"/>
  <c r="BC3" i="9" s="1"/>
  <c r="BD3" i="9" s="1"/>
  <c r="BE3" i="9" s="1"/>
  <c r="BF3" i="9" s="1"/>
  <c r="BK3" i="9" s="1"/>
  <c r="BL3" i="9" s="1"/>
  <c r="BM3" i="9" s="1"/>
  <c r="BP3" i="9" s="1"/>
  <c r="BQ3" i="9" s="1"/>
  <c r="BR3" i="9" s="1"/>
  <c r="BS3" i="9" s="1"/>
  <c r="BT3" i="9" s="1"/>
  <c r="G3" i="9"/>
  <c r="H3" i="9" s="1"/>
  <c r="I3" i="9" s="1"/>
  <c r="L3" i="9" s="1"/>
  <c r="M3" i="9" s="1"/>
  <c r="N3" i="9" s="1"/>
  <c r="O3" i="9" s="1"/>
  <c r="P3" i="9" s="1"/>
  <c r="S3" i="9" s="1"/>
  <c r="T3" i="9" s="1"/>
  <c r="U3" i="9" s="1"/>
  <c r="V3" i="9" s="1"/>
  <c r="W3" i="9" s="1"/>
  <c r="Z3" i="9" s="1"/>
  <c r="AA3" i="9" s="1"/>
  <c r="AC3" i="9" s="1"/>
  <c r="AD3" i="9" s="1"/>
  <c r="P18" i="10" l="1"/>
  <c r="AJ3" i="10"/>
  <c r="AJ5" i="10"/>
  <c r="AJ4" i="10"/>
  <c r="D28" i="10"/>
  <c r="D23" i="10"/>
  <c r="N24" i="10"/>
  <c r="J21" i="10"/>
  <c r="J18" i="10"/>
  <c r="Z21" i="10"/>
  <c r="Z18" i="10"/>
  <c r="AB24" i="10"/>
  <c r="L24" i="10"/>
  <c r="H21" i="10"/>
  <c r="H18" i="10"/>
  <c r="L21" i="10"/>
  <c r="L18" i="10"/>
  <c r="AB21" i="10"/>
  <c r="AB18" i="10"/>
  <c r="Z24" i="10"/>
  <c r="J24" i="10"/>
  <c r="X24" i="10"/>
  <c r="AD24" i="10"/>
  <c r="AD21" i="10"/>
  <c r="AD18" i="10"/>
  <c r="AF21" i="10"/>
  <c r="AF18" i="10"/>
  <c r="V24" i="10"/>
  <c r="F24" i="10"/>
  <c r="H24" i="10"/>
  <c r="R21" i="10"/>
  <c r="R18" i="10"/>
  <c r="AH21" i="10"/>
  <c r="AH18" i="10"/>
  <c r="T24" i="10"/>
  <c r="D24" i="10"/>
  <c r="X21" i="10"/>
  <c r="X18" i="10"/>
  <c r="N21" i="10"/>
  <c r="N18" i="10"/>
  <c r="P21" i="10"/>
  <c r="T21" i="10"/>
  <c r="T18" i="10"/>
  <c r="AH24" i="10"/>
  <c r="R24" i="10"/>
  <c r="D18" i="10"/>
  <c r="F21" i="10"/>
  <c r="F18" i="10"/>
  <c r="V21" i="10"/>
  <c r="V18" i="10"/>
  <c r="AF24" i="10"/>
  <c r="P24" i="10"/>
  <c r="D36" i="10"/>
  <c r="D30" i="10"/>
  <c r="D38" i="10"/>
  <c r="D35" i="10"/>
  <c r="D29" i="10"/>
  <c r="D32" i="10"/>
  <c r="D39" i="10"/>
  <c r="H39" i="10" s="1"/>
  <c r="D33" i="10"/>
  <c r="D27" i="10"/>
  <c r="H30" i="10" l="1"/>
  <c r="H27" i="10"/>
  <c r="H33" i="10"/>
  <c r="H36" i="10"/>
  <c r="D42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francisco Maestre valero</author>
  </authors>
  <commentList>
    <comment ref="F27" authorId="0" shapeId="0" xr:uid="{9A3ACD7B-42D9-4D00-A889-02DC9DC656E4}">
      <text>
        <r>
          <rPr>
            <b/>
            <sz val="9"/>
            <color rgb="FF000000"/>
            <rFont val="Tahoma"/>
            <family val="2"/>
          </rPr>
          <t>INDICAR AQUÍ LOS CRÉDITOS QUE DEBE DE TENER CADA ASIGNATURA</t>
        </r>
      </text>
    </comment>
    <comment ref="I27" authorId="0" shapeId="0" xr:uid="{88AC4C31-1F1F-4674-B79D-B44AFB7D22F2}">
      <text>
        <r>
          <rPr>
            <b/>
            <sz val="9"/>
            <color rgb="FF000000"/>
            <rFont val="Tahoma"/>
            <family val="2"/>
          </rPr>
          <t>INDICAR HORAS DE PRIMER PARCIAL</t>
        </r>
      </text>
    </comment>
    <comment ref="J27" authorId="0" shapeId="0" xr:uid="{740AE207-F006-4E72-8E6D-BCBF0DB84E25}">
      <text>
        <r>
          <rPr>
            <b/>
            <sz val="9"/>
            <color rgb="FF000000"/>
            <rFont val="Tahoma"/>
            <family val="2"/>
          </rPr>
          <t>INDICAR HORAS DE SEGUNDO PARCIAL</t>
        </r>
      </text>
    </comment>
    <comment ref="F30" authorId="0" shapeId="0" xr:uid="{3D745C05-8296-4B2D-9E2B-456B9E9EF0E9}">
      <text>
        <r>
          <rPr>
            <b/>
            <sz val="9"/>
            <color rgb="FF000000"/>
            <rFont val="Tahoma"/>
            <family val="2"/>
          </rPr>
          <t>INDICAR AQUÍ LOS CRÉDITOS QUE DEBE DE TENER CADA ASIGNATURA</t>
        </r>
      </text>
    </comment>
    <comment ref="I30" authorId="0" shapeId="0" xr:uid="{E5E15C6A-1519-4976-9DA4-4795B65BD633}">
      <text>
        <r>
          <rPr>
            <b/>
            <sz val="9"/>
            <color indexed="81"/>
            <rFont val="Tahoma"/>
            <family val="2"/>
          </rPr>
          <t>INDICAR HORAS DE PRIMER PARCIAL</t>
        </r>
      </text>
    </comment>
    <comment ref="J30" authorId="0" shapeId="0" xr:uid="{3D2EAE85-EC24-4B57-B441-6CDA944BD846}">
      <text>
        <r>
          <rPr>
            <b/>
            <sz val="9"/>
            <color indexed="81"/>
            <rFont val="Tahoma"/>
            <family val="2"/>
          </rPr>
          <t>INDICAR HORAS DE SEGUNDO PARCIAL</t>
        </r>
      </text>
    </comment>
    <comment ref="F33" authorId="0" shapeId="0" xr:uid="{F47380EB-1DF8-448A-B948-EACFACE9DFF7}">
      <text>
        <r>
          <rPr>
            <b/>
            <sz val="9"/>
            <color rgb="FF000000"/>
            <rFont val="Tahoma"/>
            <family val="2"/>
          </rPr>
          <t>INDICAR AQUÍ LOS CRÉDITOS QUE DEBE DE TENER CADA ASIGNATURA</t>
        </r>
      </text>
    </comment>
    <comment ref="I33" authorId="0" shapeId="0" xr:uid="{431991B7-F6D1-4D48-9FB0-9AE7ABC40334}">
      <text>
        <r>
          <rPr>
            <b/>
            <sz val="9"/>
            <color rgb="FF000000"/>
            <rFont val="Tahoma"/>
            <family val="2"/>
          </rPr>
          <t>INDICAR HORAS DE PRIMER PARCIAL</t>
        </r>
      </text>
    </comment>
    <comment ref="J33" authorId="0" shapeId="0" xr:uid="{359FE166-8AC6-4E38-80EB-ADF50C6C5476}">
      <text>
        <r>
          <rPr>
            <b/>
            <sz val="9"/>
            <color indexed="81"/>
            <rFont val="Tahoma"/>
            <family val="2"/>
          </rPr>
          <t>INDICAR HORAS DE SEGUNDO PARCIAL</t>
        </r>
      </text>
    </comment>
    <comment ref="F36" authorId="0" shapeId="0" xr:uid="{CDA8BF69-8081-4474-B961-4FBD5D8BDB76}">
      <text>
        <r>
          <rPr>
            <b/>
            <sz val="9"/>
            <color rgb="FF000000"/>
            <rFont val="Tahoma"/>
            <family val="2"/>
          </rPr>
          <t>INDICAR AQUÍ LOS CRÉDITOS QUE DEBE DE TENER CADA ASIGNATURA</t>
        </r>
      </text>
    </comment>
    <comment ref="I36" authorId="0" shapeId="0" xr:uid="{581994BC-0F94-4E5B-B299-9C7E5535C436}">
      <text>
        <r>
          <rPr>
            <b/>
            <sz val="9"/>
            <color rgb="FF000000"/>
            <rFont val="Tahoma"/>
            <family val="2"/>
          </rPr>
          <t>INDICAR HORAS DE PRIMER PARCIAL</t>
        </r>
      </text>
    </comment>
    <comment ref="J36" authorId="0" shapeId="0" xr:uid="{B581D3DA-3FBE-49C8-809D-101A7A5D0ACA}">
      <text>
        <r>
          <rPr>
            <b/>
            <sz val="9"/>
            <color indexed="81"/>
            <rFont val="Tahoma"/>
            <family val="2"/>
          </rPr>
          <t>INDICAR HORAS DE SEGUNDO PARCIAL</t>
        </r>
      </text>
    </comment>
    <comment ref="F39" authorId="0" shapeId="0" xr:uid="{5E57BD75-202A-485E-9C01-AC4D9AE7FD18}">
      <text>
        <r>
          <rPr>
            <b/>
            <sz val="9"/>
            <color rgb="FF000000"/>
            <rFont val="Tahoma"/>
            <family val="2"/>
          </rPr>
          <t>INDICAR AQUÍ LOS CRÉDITOS QUE DEBE DE TENER CADA ASIGNATURA</t>
        </r>
      </text>
    </comment>
    <comment ref="I39" authorId="0" shapeId="0" xr:uid="{535D2932-B9FB-4EDC-97D5-CFB4C3B9D1D0}">
      <text>
        <r>
          <rPr>
            <b/>
            <sz val="9"/>
            <color rgb="FF000000"/>
            <rFont val="Tahoma"/>
            <family val="2"/>
          </rPr>
          <t>INDICAR HORAS DE PRIMER PARCIAL</t>
        </r>
      </text>
    </comment>
    <comment ref="J39" authorId="0" shapeId="0" xr:uid="{E133333E-093A-4126-A4F8-DA28C3856EAB}">
      <text>
        <r>
          <rPr>
            <b/>
            <sz val="9"/>
            <color rgb="FF000000"/>
            <rFont val="Tahoma"/>
            <family val="2"/>
          </rPr>
          <t>INDICAR HORAS DE SEGUNDO PARCIAL</t>
        </r>
      </text>
    </comment>
  </commentList>
</comments>
</file>

<file path=xl/sharedStrings.xml><?xml version="1.0" encoding="utf-8"?>
<sst xmlns="http://schemas.openxmlformats.org/spreadsheetml/2006/main" count="692" uniqueCount="107">
  <si>
    <t>Titulación:</t>
  </si>
  <si>
    <t>SEMANA 1:  8 SEPTIEMBRE A 12 SEPTIEMBRE</t>
  </si>
  <si>
    <t>SEMANA 2: 15 SEPTIEMBRE A 19 SEPTIEMBRE</t>
  </si>
  <si>
    <t>SEMANA 3: 22 SEPTIEMBRE A 26 SEPTIEMBRE</t>
  </si>
  <si>
    <t>SEMANA 4: 29 SEPTIEMBRE A 3 OCTUBRE</t>
  </si>
  <si>
    <t>SEMANA 5: 6 OCTUBRE A 10 OCTUBRE</t>
  </si>
  <si>
    <t>SEMANA 6: 13 OCTUBRE A 17 OCTUBRE</t>
  </si>
  <si>
    <t>SEMANA 7: 20 OCTUBRE A 24 OCTUBRE</t>
  </si>
  <si>
    <t>SEMANA 8: 27 OCTUBRE A 31 OCTUBRE</t>
  </si>
  <si>
    <t>SEMANA 9: 3 NOVIEMBRE A 7 NOVIEMBRE (PRIMER PARCIAL)</t>
  </si>
  <si>
    <t>SEMANA 10: 10 NOVIEMBRE A 14 NOVIEMBRE</t>
  </si>
  <si>
    <t>SEMANA 11: 17 NOVIEMBRE A 21 NOVIEMBRE</t>
  </si>
  <si>
    <t>SEMANA 12: 24 NOVIEMBRE A 28 NOVIEMBRE</t>
  </si>
  <si>
    <t>SEMANA 13: 1 DICIEMBRE A 5 DICIEMBRE</t>
  </si>
  <si>
    <t>SEMANA 14: 8 DICIEMBRE A 12 DICEMBRE</t>
  </si>
  <si>
    <t>SEMANA 15: 15 DICIEMBRE A 19 DICEMBRE</t>
  </si>
  <si>
    <t>SEMANA 16: 22 DICEMBRE A 26 DICEMBRE</t>
  </si>
  <si>
    <t>SEMANA 17: 5 ENERO A 9 ENERO (SEGUNDO PARCIAL)</t>
  </si>
  <si>
    <t>Curso:</t>
  </si>
  <si>
    <t>Hora</t>
  </si>
  <si>
    <t>Grupo:</t>
  </si>
  <si>
    <t>LUNES</t>
  </si>
  <si>
    <t>MARTES</t>
  </si>
  <si>
    <t>MIÉRCOLES</t>
  </si>
  <si>
    <t>JUEVES</t>
  </si>
  <si>
    <t>VIERNES</t>
  </si>
  <si>
    <t>Aula:</t>
  </si>
  <si>
    <t>9:00 - 10:00</t>
  </si>
  <si>
    <t>TELECOFORUM</t>
  </si>
  <si>
    <t>10:00 - 11:00</t>
  </si>
  <si>
    <t>11:00 - 12:00</t>
  </si>
  <si>
    <t>12:00 - 13:00</t>
  </si>
  <si>
    <t>13:00 - 14:00</t>
  </si>
  <si>
    <t>15:30 - 16:30</t>
  </si>
  <si>
    <t>16:30- 17:30</t>
  </si>
  <si>
    <t>17:30 - 18:30</t>
  </si>
  <si>
    <t>19:30 - 20:30</t>
  </si>
  <si>
    <t>Asignatura/Sesiones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</si>
  <si>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</si>
  <si>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</si>
  <si>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</si>
  <si>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</si>
  <si>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</si>
  <si>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</si>
  <si>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</si>
  <si>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</si>
  <si>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</si>
  <si>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</si>
  <si>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</si>
  <si>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</si>
  <si>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</si>
  <si>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</si>
  <si>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</si>
  <si>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</si>
  <si>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COPIAR ESTAS CELDAS DIRECTAMENTE EN EL CALENDARIO      ---&gt;</t>
  </si>
  <si>
    <t>Totales</t>
  </si>
  <si>
    <t>Códigos color</t>
  </si>
  <si>
    <t>Resumen semanal por tipo de actividad</t>
  </si>
  <si>
    <t>ASIGNATURA: Sesiones de aula</t>
  </si>
  <si>
    <t>ASIGNATURA - LAB: Sesiones laboratorio</t>
  </si>
  <si>
    <t>ASIGNATURA - INF: Sesiones aula informática</t>
  </si>
  <si>
    <t>Visitas, Seminarios, Otros…</t>
  </si>
  <si>
    <t>Resumen  horario</t>
  </si>
  <si>
    <t>Tiene</t>
  </si>
  <si>
    <t>TOTALES</t>
  </si>
  <si>
    <t>Balance</t>
  </si>
  <si>
    <t>1º Parcial</t>
  </si>
  <si>
    <t>2º Parcial</t>
  </si>
  <si>
    <t>Previsión exámenes parciales 2024/25</t>
  </si>
  <si>
    <t>Asignatura</t>
  </si>
  <si>
    <t>Cuatrimestre</t>
  </si>
  <si>
    <t>Ningún Examen</t>
  </si>
  <si>
    <t>Primer Parcial</t>
  </si>
  <si>
    <t>Duración (minutos)</t>
  </si>
  <si>
    <t>Fecha</t>
  </si>
  <si>
    <t>Segundo Parcial</t>
  </si>
  <si>
    <t>ASIGNATURA 1</t>
  </si>
  <si>
    <t>1º</t>
  </si>
  <si>
    <t>SI</t>
  </si>
  <si>
    <t>ASIGNATURA 2</t>
  </si>
  <si>
    <t>ASIGNATURA 3</t>
  </si>
  <si>
    <t>ASIGNATURA 4</t>
  </si>
  <si>
    <t>ASIGNATURA 5</t>
  </si>
  <si>
    <t>NO</t>
  </si>
  <si>
    <t>ASIGNATURA 6</t>
  </si>
  <si>
    <t>ASIGNATURA 7</t>
  </si>
  <si>
    <t>2º</t>
  </si>
  <si>
    <t>[211101001] CONCEPTOS AVANZADOS DE INTERNET</t>
  </si>
  <si>
    <t>[211101002] CONVERGENCIA DE REDES</t>
  </si>
  <si>
    <t>[211101003] PROCESADO DE SEÑALES ACÚSTICAS E IMÁGENES</t>
  </si>
  <si>
    <t>[211101004] RADIOCOMUNICACIONES TERRESTRES Y ESPACIALES</t>
  </si>
  <si>
    <t>P- RadTerrEspaciales</t>
  </si>
  <si>
    <t>[211101005] TECNOLOGÍA Y COMPONENTES MICROELECTRÓNICOS Y FOTÓNICOS</t>
  </si>
  <si>
    <t>SEMANA 18: 12 ENERO A 17 ENERO (SEGUNDO PARCIAL/FINAL)</t>
  </si>
  <si>
    <t>TSC2, P – ProcSeñalesAcusticImag</t>
  </si>
  <si>
    <t>[211101003] Visitas, Seminarios, Otros</t>
  </si>
  <si>
    <t>[211101001] Visitas, Seminarios, Otros</t>
  </si>
  <si>
    <t>[211101002] Visitas, Seminarios, Otros</t>
  </si>
  <si>
    <t>[211101004] Visitas, Seminarios, Otros</t>
  </si>
  <si>
    <t>[211101005] Visitas, Seminarios, Otros</t>
  </si>
  <si>
    <t>MUIT</t>
  </si>
  <si>
    <t>xxx</t>
  </si>
  <si>
    <t>IT1, P – ConvRed</t>
  </si>
  <si>
    <t>18:30 - 19:30</t>
  </si>
  <si>
    <t>IT5, P – ConceptAvInternet</t>
  </si>
  <si>
    <t>L1, P- TecCompMicFot</t>
  </si>
  <si>
    <t>HORARIO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</si>
</sst>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96FF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9"/>
      <color rgb="FF000000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20"/>
      <color theme="0"/>
      <name val="Calibri"/>
      <family val="2"/>
    </font>
    <font>
      <b/>
      <sz val="20"/>
      <color rgb="FFFFFFFF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8"/>
      <name val="Calibri"/>
      <family val="2"/>
      <scheme val="minor"/>
    </font>
    <font>
      <sz val="14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BF61"/>
        <bgColor indexed="64"/>
      </patternFill>
    </fill>
    <fill>
      <patternFill patternType="solid">
        <fgColor rgb="FFD3B8E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1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4" fillId="0" borderId="1" xfId="1" applyBorder="1"/>
    <xf numFmtId="0" fontId="1" fillId="5" borderId="4" xfId="1" applyFont="1" applyFill="1" applyBorder="1" applyAlignment="1">
      <alignment horizontal="center" vertical="center" wrapText="1"/>
    </xf>
    <xf numFmtId="0" fontId="1" fillId="5" borderId="5" xfId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5" borderId="1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 vertical="center"/>
    </xf>
    <xf numFmtId="0" fontId="9" fillId="10" borderId="9" xfId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 wrapText="1"/>
    </xf>
    <xf numFmtId="0" fontId="0" fillId="0" borderId="9" xfId="1" applyFont="1" applyBorder="1" applyAlignment="1">
      <alignment horizontal="center" vertical="center"/>
    </xf>
    <xf numFmtId="0" fontId="0" fillId="11" borderId="9" xfId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5" fillId="6" borderId="11" xfId="1" applyFont="1" applyFill="1" applyBorder="1" applyAlignment="1">
      <alignment horizontal="center" vertical="center" wrapText="1"/>
    </xf>
    <xf numFmtId="0" fontId="5" fillId="8" borderId="11" xfId="1" applyFont="1" applyFill="1" applyBorder="1" applyAlignment="1">
      <alignment horizontal="center" vertical="center" wrapText="1"/>
    </xf>
    <xf numFmtId="0" fontId="5" fillId="7" borderId="11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5" fillId="4" borderId="11" xfId="1" applyFont="1" applyFill="1" applyBorder="1" applyAlignment="1">
      <alignment horizontal="center" vertical="center" wrapText="1"/>
    </xf>
    <xf numFmtId="0" fontId="5" fillId="9" borderId="0" xfId="1" applyFont="1" applyFill="1" applyAlignment="1">
      <alignment horizontal="center" vertical="center" wrapText="1"/>
    </xf>
    <xf numFmtId="0" fontId="3" fillId="12" borderId="12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12" borderId="10" xfId="1" applyFont="1" applyFill="1" applyBorder="1" applyAlignment="1">
      <alignment horizontal="center" vertical="center"/>
    </xf>
    <xf numFmtId="0" fontId="9" fillId="10" borderId="0" xfId="1" applyFont="1" applyFill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9" fillId="10" borderId="0" xfId="1" applyFont="1" applyFill="1" applyAlignment="1">
      <alignment horizontal="left" vertical="center"/>
    </xf>
    <xf numFmtId="0" fontId="1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0" fillId="0" borderId="12" xfId="1" applyFont="1" applyBorder="1" applyAlignment="1">
      <alignment horizontal="center" vertical="center"/>
    </xf>
    <xf numFmtId="0" fontId="9" fillId="10" borderId="10" xfId="1" applyFont="1" applyFill="1" applyBorder="1" applyAlignment="1">
      <alignment horizontal="center" vertical="center"/>
    </xf>
    <xf numFmtId="0" fontId="0" fillId="13" borderId="9" xfId="1" applyFont="1" applyFill="1" applyBorder="1" applyAlignment="1">
      <alignment horizontal="center" vertical="center"/>
    </xf>
    <xf numFmtId="0" fontId="0" fillId="4" borderId="9" xfId="1" applyFont="1" applyFill="1" applyBorder="1" applyAlignment="1">
      <alignment horizontal="center" vertical="center"/>
    </xf>
    <xf numFmtId="0" fontId="1" fillId="0" borderId="0" xfId="0" applyFont="1"/>
    <xf numFmtId="0" fontId="0" fillId="14" borderId="0" xfId="0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10" borderId="0" xfId="0" applyFont="1" applyFill="1"/>
    <xf numFmtId="0" fontId="17" fillId="10" borderId="0" xfId="0" applyFont="1" applyFill="1"/>
    <xf numFmtId="0" fontId="18" fillId="10" borderId="0" xfId="0" applyFont="1" applyFill="1"/>
    <xf numFmtId="0" fontId="0" fillId="10" borderId="0" xfId="0" applyFill="1"/>
    <xf numFmtId="0" fontId="19" fillId="0" borderId="0" xfId="0" applyFont="1"/>
    <xf numFmtId="0" fontId="2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20" fillId="14" borderId="0" xfId="0" applyNumberFormat="1" applyFont="1" applyFill="1" applyAlignment="1">
      <alignment horizontal="center"/>
    </xf>
    <xf numFmtId="14" fontId="19" fillId="14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9" fillId="14" borderId="0" xfId="0" applyFont="1" applyFill="1" applyAlignment="1">
      <alignment horizontal="center"/>
    </xf>
    <xf numFmtId="14" fontId="19" fillId="0" borderId="0" xfId="0" applyNumberFormat="1" applyFont="1" applyAlignment="1">
      <alignment horizontal="center"/>
    </xf>
    <xf numFmtId="0" fontId="19" fillId="12" borderId="0" xfId="0" applyFont="1" applyFill="1"/>
    <xf numFmtId="0" fontId="19" fillId="12" borderId="0" xfId="0" applyFont="1" applyFill="1" applyAlignment="1">
      <alignment horizontal="center"/>
    </xf>
    <xf numFmtId="0" fontId="16" fillId="12" borderId="0" xfId="0" applyFont="1" applyFill="1" applyAlignment="1">
      <alignment horizontal="center"/>
    </xf>
    <xf numFmtId="0" fontId="20" fillId="14" borderId="0" xfId="0" applyFont="1" applyFill="1" applyAlignment="1">
      <alignment horizontal="center"/>
    </xf>
    <xf numFmtId="0" fontId="5" fillId="15" borderId="1" xfId="1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4" fillId="13" borderId="1" xfId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5" fillId="14" borderId="1" xfId="1" applyFont="1" applyFill="1" applyBorder="1" applyAlignment="1">
      <alignment horizontal="center" vertical="center" wrapText="1"/>
    </xf>
    <xf numFmtId="0" fontId="5" fillId="17" borderId="11" xfId="1" applyFont="1" applyFill="1" applyBorder="1" applyAlignment="1">
      <alignment horizontal="center" vertical="center" wrapText="1"/>
    </xf>
    <xf numFmtId="0" fontId="5" fillId="18" borderId="1" xfId="1" applyFont="1" applyFill="1" applyBorder="1" applyAlignment="1">
      <alignment horizontal="center" vertical="center" wrapText="1"/>
    </xf>
    <xf numFmtId="0" fontId="5" fillId="15" borderId="0" xfId="1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15" borderId="1" xfId="1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 wrapText="1"/>
    </xf>
    <xf numFmtId="0" fontId="5" fillId="19" borderId="1" xfId="1" applyFont="1" applyFill="1" applyBorder="1" applyAlignment="1">
      <alignment horizontal="center" vertical="center" wrapText="1"/>
    </xf>
    <xf numFmtId="0" fontId="1" fillId="19" borderId="1" xfId="1" applyFont="1" applyFill="1" applyBorder="1" applyAlignment="1">
      <alignment horizontal="center" vertical="center" wrapText="1"/>
    </xf>
    <xf numFmtId="0" fontId="4" fillId="19" borderId="1" xfId="1" applyFill="1" applyBorder="1"/>
    <xf numFmtId="0" fontId="0" fillId="19" borderId="1" xfId="0" applyFill="1" applyBorder="1" applyAlignment="1">
      <alignment horizontal="center" vertical="center" wrapText="1"/>
    </xf>
    <xf numFmtId="0" fontId="0" fillId="19" borderId="1" xfId="0" applyFill="1" applyBorder="1"/>
    <xf numFmtId="0" fontId="1" fillId="19" borderId="4" xfId="1" applyFont="1" applyFill="1" applyBorder="1" applyAlignment="1">
      <alignment horizontal="center" vertical="center" wrapText="1"/>
    </xf>
    <xf numFmtId="0" fontId="4" fillId="0" borderId="9" xfId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wrapText="1"/>
    </xf>
    <xf numFmtId="0" fontId="5" fillId="0" borderId="0" xfId="1" applyFont="1" applyAlignment="1">
      <alignment horizontal="center" vertical="center" wrapText="1"/>
    </xf>
    <xf numFmtId="0" fontId="8" fillId="20" borderId="1" xfId="0" applyFont="1" applyFill="1" applyBorder="1" applyAlignment="1">
      <alignment horizontal="center" vertical="center" wrapText="1"/>
    </xf>
    <xf numFmtId="0" fontId="4" fillId="21" borderId="1" xfId="1" applyFill="1" applyBorder="1" applyAlignment="1">
      <alignment horizontal="center" vertical="center" wrapText="1"/>
    </xf>
    <xf numFmtId="0" fontId="5" fillId="21" borderId="1" xfId="1" applyFont="1" applyFill="1" applyBorder="1" applyAlignment="1">
      <alignment horizontal="center" vertical="center" wrapText="1"/>
    </xf>
    <xf numFmtId="0" fontId="5" fillId="21" borderId="0" xfId="1" applyFont="1" applyFill="1" applyAlignment="1">
      <alignment horizontal="center" vertical="center" wrapText="1"/>
    </xf>
    <xf numFmtId="0" fontId="4" fillId="21" borderId="1" xfId="1" applyFill="1" applyBorder="1"/>
    <xf numFmtId="0" fontId="8" fillId="20" borderId="2" xfId="0" applyFont="1" applyFill="1" applyBorder="1" applyAlignment="1">
      <alignment horizontal="center" vertical="center" wrapText="1"/>
    </xf>
    <xf numFmtId="0" fontId="5" fillId="21" borderId="11" xfId="1" applyFont="1" applyFill="1" applyBorder="1" applyAlignment="1">
      <alignment horizontal="center" vertical="center" wrapText="1"/>
    </xf>
    <xf numFmtId="0" fontId="7" fillId="21" borderId="1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horizontal="center" vertical="center" wrapText="1"/>
    </xf>
    <xf numFmtId="0" fontId="1" fillId="21" borderId="1" xfId="1" applyFont="1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 wrapText="1"/>
    </xf>
    <xf numFmtId="0" fontId="7" fillId="21" borderId="1" xfId="1" applyFont="1" applyFill="1" applyBorder="1" applyAlignment="1">
      <alignment horizontal="center" vertical="center" wrapText="1"/>
    </xf>
    <xf numFmtId="0" fontId="7" fillId="21" borderId="7" xfId="1" applyFont="1" applyFill="1" applyBorder="1" applyAlignment="1">
      <alignment horizontal="center" vertical="center" wrapText="1"/>
    </xf>
    <xf numFmtId="0" fontId="4" fillId="21" borderId="6" xfId="1" applyFill="1" applyBorder="1"/>
    <xf numFmtId="0" fontId="4" fillId="21" borderId="1" xfId="1" applyFill="1" applyBorder="1" applyAlignment="1">
      <alignment wrapText="1"/>
    </xf>
    <xf numFmtId="0" fontId="1" fillId="14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0" fillId="0" borderId="13" xfId="1" applyFont="1" applyBorder="1" applyAlignment="1">
      <alignment horizontal="center" vertical="center"/>
    </xf>
    <xf numFmtId="0" fontId="0" fillId="0" borderId="10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2" fillId="0" borderId="1" xfId="1" applyFont="1" applyBorder="1" applyAlignment="1">
      <alignment horizontal="center" vertical="center" wrapText="1"/>
    </xf>
    <xf numFmtId="0" fontId="4" fillId="19" borderId="1" xfId="1" applyFill="1" applyBorder="1" applyAlignment="1">
      <alignment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 xr:uid="{9262D5B0-0329-4466-8DF6-2E4E6B056E64}"/>
    <cellStyle name="Normal 3" xfId="2" xr:uid="{EC6DE17E-D4C7-4C65-B9D2-6547D6892B5B}"/>
  </cellStyles>
  <dxfs count="1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  <color rgb="FFD3B8E6"/>
      <color rgb="FFB688D6"/>
      <color rgb="FFFFBF61"/>
      <color rgb="FFFF9900"/>
      <color rgb="FFF0B1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X21"/>
  <sheetViews>
    <sheetView tabSelected="1" zoomScale="50" zoomScaleNormal="50" workbookViewId="0">
      <selection activeCell="BS17" sqref="BS17"/>
    </sheetView>
  </sheetViews>
  <sheetFormatPr defaultColWidth="11.42578125" defaultRowHeight="15" x14ac:dyDescent="0.25"/>
  <cols>
    <col min="1" max="1" width="20.7109375" bestFit="1" customWidth="1"/>
    <col min="2" max="2" width="17.42578125" bestFit="1" customWidth="1"/>
    <col min="4" max="4" width="33.28515625" bestFit="1" customWidth="1"/>
    <col min="5" max="10" width="30.5703125" customWidth="1"/>
    <col min="11" max="11" width="34.7109375" bestFit="1" customWidth="1"/>
    <col min="12" max="114" width="30.5703125" customWidth="1"/>
    <col min="116" max="121" width="30.5703125" customWidth="1"/>
    <col min="123" max="128" width="30.5703125" customWidth="1"/>
  </cols>
  <sheetData>
    <row r="2" spans="1:128" s="42" customFormat="1" ht="15.75" x14ac:dyDescent="0.25">
      <c r="A2" s="110" t="s">
        <v>0</v>
      </c>
      <c r="B2" s="110" t="s">
        <v>100</v>
      </c>
      <c r="D2" s="119" t="s">
        <v>1</v>
      </c>
      <c r="E2" s="119"/>
      <c r="F2" s="119"/>
      <c r="G2" s="119"/>
      <c r="H2" s="119"/>
      <c r="I2" s="119"/>
      <c r="J2" s="116"/>
      <c r="K2" s="119" t="s">
        <v>2</v>
      </c>
      <c r="L2" s="119"/>
      <c r="M2" s="119"/>
      <c r="N2" s="119"/>
      <c r="O2" s="119"/>
      <c r="P2" s="116"/>
      <c r="R2" s="119" t="s">
        <v>3</v>
      </c>
      <c r="S2" s="119"/>
      <c r="T2" s="119"/>
      <c r="U2" s="119"/>
      <c r="V2" s="119"/>
      <c r="W2" s="119"/>
      <c r="Y2" s="119" t="s">
        <v>4</v>
      </c>
      <c r="Z2" s="119"/>
      <c r="AA2" s="119"/>
      <c r="AB2" s="119"/>
      <c r="AC2" s="119"/>
      <c r="AD2" s="119"/>
      <c r="AF2" s="119" t="s">
        <v>5</v>
      </c>
      <c r="AG2" s="119"/>
      <c r="AH2" s="119"/>
      <c r="AI2" s="119"/>
      <c r="AJ2" s="119"/>
      <c r="AK2" s="119"/>
      <c r="AM2" s="119" t="s">
        <v>6</v>
      </c>
      <c r="AN2" s="119"/>
      <c r="AO2" s="119"/>
      <c r="AP2" s="119"/>
      <c r="AQ2" s="119"/>
      <c r="AR2" s="119"/>
      <c r="AT2" s="119" t="s">
        <v>7</v>
      </c>
      <c r="AU2" s="119"/>
      <c r="AV2" s="119"/>
      <c r="AW2" s="119"/>
      <c r="AX2" s="119"/>
      <c r="AY2" s="119"/>
      <c r="BA2" s="119" t="s">
        <v>8</v>
      </c>
      <c r="BB2" s="119"/>
      <c r="BC2" s="119"/>
      <c r="BD2" s="119"/>
      <c r="BE2" s="119"/>
      <c r="BF2" s="119"/>
      <c r="BH2" s="119" t="s">
        <v>9</v>
      </c>
      <c r="BI2" s="119"/>
      <c r="BJ2" s="119"/>
      <c r="BK2" s="119"/>
      <c r="BL2" s="119"/>
      <c r="BM2" s="119"/>
      <c r="BO2" s="119" t="s">
        <v>10</v>
      </c>
      <c r="BP2" s="119"/>
      <c r="BQ2" s="119"/>
      <c r="BR2" s="119"/>
      <c r="BS2" s="119"/>
      <c r="BT2" s="119"/>
      <c r="BV2" s="119" t="s">
        <v>11</v>
      </c>
      <c r="BW2" s="119"/>
      <c r="BX2" s="119"/>
      <c r="BY2" s="119"/>
      <c r="BZ2" s="119"/>
      <c r="CA2" s="119"/>
      <c r="CC2" s="119" t="s">
        <v>12</v>
      </c>
      <c r="CD2" s="119"/>
      <c r="CE2" s="119"/>
      <c r="CF2" s="119"/>
      <c r="CG2" s="119"/>
      <c r="CH2" s="119"/>
      <c r="CJ2" s="119" t="s">
        <v>13</v>
      </c>
      <c r="CK2" s="119"/>
      <c r="CL2" s="119"/>
      <c r="CM2" s="119"/>
      <c r="CN2" s="119"/>
      <c r="CO2" s="119"/>
      <c r="CQ2" s="119" t="s">
        <v>14</v>
      </c>
      <c r="CR2" s="119"/>
      <c r="CS2" s="119"/>
      <c r="CT2" s="119"/>
      <c r="CU2" s="119"/>
      <c r="CV2" s="119"/>
      <c r="CX2" s="119" t="s">
        <v>15</v>
      </c>
      <c r="CY2" s="119"/>
      <c r="CZ2" s="119"/>
      <c r="DA2" s="119"/>
      <c r="DB2" s="119"/>
      <c r="DC2" s="119"/>
      <c r="DE2" s="119" t="s">
        <v>16</v>
      </c>
      <c r="DF2" s="119"/>
      <c r="DG2" s="119"/>
      <c r="DH2" s="119"/>
      <c r="DI2" s="119"/>
      <c r="DJ2" s="119"/>
      <c r="DL2" s="119" t="s">
        <v>17</v>
      </c>
      <c r="DM2" s="119"/>
      <c r="DN2" s="119"/>
      <c r="DO2" s="119"/>
      <c r="DP2" s="119"/>
      <c r="DQ2" s="119"/>
      <c r="DS2" s="119" t="s">
        <v>93</v>
      </c>
      <c r="DT2" s="119"/>
      <c r="DU2" s="119"/>
      <c r="DV2" s="119"/>
      <c r="DW2" s="119"/>
      <c r="DX2" s="119"/>
    </row>
    <row r="3" spans="1:128" s="42" customFormat="1" ht="15.75" x14ac:dyDescent="0.25">
      <c r="A3" s="110" t="s">
        <v>18</v>
      </c>
      <c r="B3" s="111">
        <v>1</v>
      </c>
      <c r="D3" s="115" t="s">
        <v>19</v>
      </c>
      <c r="E3" s="116">
        <v>8</v>
      </c>
      <c r="F3" s="116">
        <v>9</v>
      </c>
      <c r="G3" s="116">
        <f t="shared" ref="G3:I3" si="0">F3+1</f>
        <v>10</v>
      </c>
      <c r="H3" s="116">
        <f t="shared" si="0"/>
        <v>11</v>
      </c>
      <c r="I3" s="116">
        <f t="shared" si="0"/>
        <v>12</v>
      </c>
      <c r="J3" s="116"/>
      <c r="K3" s="115" t="str">
        <f>$D$3</f>
        <v>Hora</v>
      </c>
      <c r="L3" s="116">
        <f>I3+3</f>
        <v>15</v>
      </c>
      <c r="M3" s="116">
        <f>L3+1</f>
        <v>16</v>
      </c>
      <c r="N3" s="116">
        <f t="shared" ref="N3:P3" si="1">M3+1</f>
        <v>17</v>
      </c>
      <c r="O3" s="116">
        <f t="shared" si="1"/>
        <v>18</v>
      </c>
      <c r="P3" s="116">
        <f t="shared" si="1"/>
        <v>19</v>
      </c>
      <c r="R3" s="115" t="str">
        <f>$D$3</f>
        <v>Hora</v>
      </c>
      <c r="S3" s="116">
        <f>P3+3</f>
        <v>22</v>
      </c>
      <c r="T3" s="116">
        <f>S3+1</f>
        <v>23</v>
      </c>
      <c r="U3" s="116">
        <f t="shared" ref="U3:W3" si="2">T3+1</f>
        <v>24</v>
      </c>
      <c r="V3" s="116">
        <f t="shared" si="2"/>
        <v>25</v>
      </c>
      <c r="W3" s="116">
        <f t="shared" si="2"/>
        <v>26</v>
      </c>
      <c r="Y3" s="115" t="str">
        <f>$D$3</f>
        <v>Hora</v>
      </c>
      <c r="Z3" s="116">
        <f>W3+3</f>
        <v>29</v>
      </c>
      <c r="AA3" s="116">
        <f>Z3+1</f>
        <v>30</v>
      </c>
      <c r="AB3" s="116">
        <f>1</f>
        <v>1</v>
      </c>
      <c r="AC3" s="116">
        <f t="shared" ref="AC3:AD3" si="3">AB3+1</f>
        <v>2</v>
      </c>
      <c r="AD3" s="116">
        <f t="shared" si="3"/>
        <v>3</v>
      </c>
      <c r="AF3" s="115" t="str">
        <f>$D$3</f>
        <v>Hora</v>
      </c>
      <c r="AG3" s="116">
        <f>AD3+3</f>
        <v>6</v>
      </c>
      <c r="AH3" s="116">
        <f>AG3+1</f>
        <v>7</v>
      </c>
      <c r="AI3" s="116">
        <f t="shared" ref="AI3:AK3" si="4">AH3+1</f>
        <v>8</v>
      </c>
      <c r="AJ3" s="116">
        <f t="shared" si="4"/>
        <v>9</v>
      </c>
      <c r="AK3" s="116">
        <f t="shared" si="4"/>
        <v>10</v>
      </c>
      <c r="AM3" s="115" t="str">
        <f>$D$3</f>
        <v>Hora</v>
      </c>
      <c r="AN3" s="116">
        <f>AK3+3</f>
        <v>13</v>
      </c>
      <c r="AO3" s="116">
        <f>AN3+1</f>
        <v>14</v>
      </c>
      <c r="AP3" s="116">
        <f t="shared" ref="AP3:AR3" si="5">AO3+1</f>
        <v>15</v>
      </c>
      <c r="AQ3" s="116">
        <f t="shared" si="5"/>
        <v>16</v>
      </c>
      <c r="AR3" s="116">
        <f t="shared" si="5"/>
        <v>17</v>
      </c>
      <c r="AT3" s="115" t="str">
        <f>$D$3</f>
        <v>Hora</v>
      </c>
      <c r="AU3" s="116">
        <f>AR3+3</f>
        <v>20</v>
      </c>
      <c r="AV3" s="116">
        <f>AU3+1</f>
        <v>21</v>
      </c>
      <c r="AW3" s="116">
        <f t="shared" ref="AW3:AY3" si="6">AV3+1</f>
        <v>22</v>
      </c>
      <c r="AX3" s="116">
        <f t="shared" si="6"/>
        <v>23</v>
      </c>
      <c r="AY3" s="116">
        <f t="shared" si="6"/>
        <v>24</v>
      </c>
      <c r="BA3" s="115" t="str">
        <f>$D$3</f>
        <v>Hora</v>
      </c>
      <c r="BB3" s="116">
        <f>AY3+3</f>
        <v>27</v>
      </c>
      <c r="BC3" s="116">
        <f>BB3+1</f>
        <v>28</v>
      </c>
      <c r="BD3" s="116">
        <f t="shared" ref="BD3:BF3" si="7">BC3+1</f>
        <v>29</v>
      </c>
      <c r="BE3" s="116">
        <f t="shared" si="7"/>
        <v>30</v>
      </c>
      <c r="BF3" s="116">
        <f t="shared" si="7"/>
        <v>31</v>
      </c>
      <c r="BH3" s="115" t="str">
        <f>$D$3</f>
        <v>Hora</v>
      </c>
      <c r="BI3" s="116">
        <f>3</f>
        <v>3</v>
      </c>
      <c r="BJ3" s="116">
        <f>BI3+1</f>
        <v>4</v>
      </c>
      <c r="BK3" s="116">
        <f t="shared" ref="BK3:BM3" si="8">BJ3+1</f>
        <v>5</v>
      </c>
      <c r="BL3" s="116">
        <f t="shared" si="8"/>
        <v>6</v>
      </c>
      <c r="BM3" s="116">
        <f t="shared" si="8"/>
        <v>7</v>
      </c>
      <c r="BO3" s="115" t="str">
        <f>$D$3</f>
        <v>Hora</v>
      </c>
      <c r="BP3" s="116">
        <f>BM3+3</f>
        <v>10</v>
      </c>
      <c r="BQ3" s="116">
        <f t="shared" ref="BQ3:BT3" si="9">BP3+1</f>
        <v>11</v>
      </c>
      <c r="BR3" s="116">
        <f t="shared" si="9"/>
        <v>12</v>
      </c>
      <c r="BS3" s="116">
        <f t="shared" si="9"/>
        <v>13</v>
      </c>
      <c r="BT3" s="116">
        <f t="shared" si="9"/>
        <v>14</v>
      </c>
      <c r="BV3" s="115" t="str">
        <f>$D$3</f>
        <v>Hora</v>
      </c>
      <c r="BW3" s="116">
        <f>BT3+3</f>
        <v>17</v>
      </c>
      <c r="BX3" s="116">
        <f t="shared" ref="BX3:CA3" si="10">BW3+1</f>
        <v>18</v>
      </c>
      <c r="BY3" s="116">
        <f t="shared" si="10"/>
        <v>19</v>
      </c>
      <c r="BZ3" s="116">
        <f t="shared" si="10"/>
        <v>20</v>
      </c>
      <c r="CA3" s="116">
        <f t="shared" si="10"/>
        <v>21</v>
      </c>
      <c r="CC3" s="115" t="str">
        <f>$D$3</f>
        <v>Hora</v>
      </c>
      <c r="CD3" s="116">
        <f>CA3+3</f>
        <v>24</v>
      </c>
      <c r="CE3" s="116">
        <f t="shared" ref="CE3:CF3" si="11">CD3+1</f>
        <v>25</v>
      </c>
      <c r="CF3" s="116">
        <f t="shared" si="11"/>
        <v>26</v>
      </c>
      <c r="CG3" s="116">
        <f t="shared" ref="CG3" si="12">CF3+1</f>
        <v>27</v>
      </c>
      <c r="CH3" s="116">
        <f t="shared" ref="CH3" si="13">CG3+1</f>
        <v>28</v>
      </c>
      <c r="CJ3" s="115" t="str">
        <f>$D$3</f>
        <v>Hora</v>
      </c>
      <c r="CK3" s="116">
        <f>1</f>
        <v>1</v>
      </c>
      <c r="CL3" s="116">
        <f t="shared" ref="CL3:CO3" si="14">CK3+1</f>
        <v>2</v>
      </c>
      <c r="CM3" s="116">
        <f t="shared" si="14"/>
        <v>3</v>
      </c>
      <c r="CN3" s="116">
        <f t="shared" si="14"/>
        <v>4</v>
      </c>
      <c r="CO3" s="116">
        <f t="shared" si="14"/>
        <v>5</v>
      </c>
      <c r="CQ3" s="115" t="str">
        <f>$D$3</f>
        <v>Hora</v>
      </c>
      <c r="CR3" s="116">
        <f>CO3+3</f>
        <v>8</v>
      </c>
      <c r="CS3" s="116">
        <f t="shared" ref="CS3:CV3" si="15">CR3+1</f>
        <v>9</v>
      </c>
      <c r="CT3" s="116">
        <f t="shared" si="15"/>
        <v>10</v>
      </c>
      <c r="CU3" s="116">
        <f t="shared" si="15"/>
        <v>11</v>
      </c>
      <c r="CV3" s="116">
        <f t="shared" si="15"/>
        <v>12</v>
      </c>
      <c r="CX3" s="115"/>
      <c r="CY3" s="116">
        <f>CV3+3</f>
        <v>15</v>
      </c>
      <c r="CZ3" s="116">
        <f t="shared" ref="CZ3:DC3" si="16">CY3+1</f>
        <v>16</v>
      </c>
      <c r="DA3" s="116">
        <f t="shared" si="16"/>
        <v>17</v>
      </c>
      <c r="DB3" s="116">
        <f t="shared" si="16"/>
        <v>18</v>
      </c>
      <c r="DC3" s="116">
        <f t="shared" si="16"/>
        <v>19</v>
      </c>
      <c r="DE3" s="115" t="str">
        <f>$D$3</f>
        <v>Hora</v>
      </c>
      <c r="DF3" s="116">
        <f>DC3+3</f>
        <v>22</v>
      </c>
      <c r="DG3" s="116">
        <f t="shared" ref="DG3:DJ3" si="17">DF3+1</f>
        <v>23</v>
      </c>
      <c r="DH3" s="116">
        <f t="shared" si="17"/>
        <v>24</v>
      </c>
      <c r="DI3" s="116">
        <f t="shared" si="17"/>
        <v>25</v>
      </c>
      <c r="DJ3" s="116">
        <f t="shared" si="17"/>
        <v>26</v>
      </c>
      <c r="DL3" s="115" t="str">
        <f>$D$3</f>
        <v>Hora</v>
      </c>
      <c r="DM3" s="116">
        <f>5</f>
        <v>5</v>
      </c>
      <c r="DN3" s="116">
        <f t="shared" ref="DN3" si="18">DM3+1</f>
        <v>6</v>
      </c>
      <c r="DO3" s="116">
        <f t="shared" ref="DO3" si="19">DN3+1</f>
        <v>7</v>
      </c>
      <c r="DP3" s="116">
        <f t="shared" ref="DP3" si="20">DO3+1</f>
        <v>8</v>
      </c>
      <c r="DQ3" s="116">
        <f t="shared" ref="DQ3" si="21">DP3+1</f>
        <v>9</v>
      </c>
      <c r="DS3" s="115" t="str">
        <f>$D$3</f>
        <v>Hora</v>
      </c>
      <c r="DT3" s="116">
        <f>DQ3+3</f>
        <v>12</v>
      </c>
      <c r="DU3" s="116">
        <f t="shared" ref="DU3" si="22">DT3+1</f>
        <v>13</v>
      </c>
      <c r="DV3" s="116">
        <f t="shared" ref="DV3" si="23">DU3+1</f>
        <v>14</v>
      </c>
      <c r="DW3" s="116">
        <f t="shared" ref="DW3" si="24">DV3+1</f>
        <v>15</v>
      </c>
      <c r="DX3" s="116">
        <f t="shared" ref="DX3" si="25">DW3+1</f>
        <v>16</v>
      </c>
    </row>
    <row r="4" spans="1:128" s="42" customFormat="1" ht="15.75" x14ac:dyDescent="0.25">
      <c r="A4" s="110" t="s">
        <v>20</v>
      </c>
      <c r="B4" s="111">
        <v>1</v>
      </c>
      <c r="D4" s="112"/>
      <c r="E4" s="113" t="s">
        <v>21</v>
      </c>
      <c r="F4" s="113" t="s">
        <v>22</v>
      </c>
      <c r="G4" s="113" t="s">
        <v>23</v>
      </c>
      <c r="H4" s="113" t="s">
        <v>24</v>
      </c>
      <c r="I4" s="113" t="s">
        <v>25</v>
      </c>
      <c r="K4" s="112"/>
      <c r="L4" s="113" t="s">
        <v>21</v>
      </c>
      <c r="M4" s="113" t="s">
        <v>22</v>
      </c>
      <c r="N4" s="113" t="s">
        <v>23</v>
      </c>
      <c r="O4" s="113" t="s">
        <v>24</v>
      </c>
      <c r="P4" s="113" t="s">
        <v>25</v>
      </c>
      <c r="R4" s="112"/>
      <c r="S4" s="113" t="s">
        <v>21</v>
      </c>
      <c r="T4" s="113" t="s">
        <v>22</v>
      </c>
      <c r="U4" s="113" t="s">
        <v>23</v>
      </c>
      <c r="V4" s="113" t="s">
        <v>24</v>
      </c>
      <c r="W4" s="113" t="s">
        <v>25</v>
      </c>
      <c r="Y4" s="112"/>
      <c r="Z4" s="113" t="s">
        <v>21</v>
      </c>
      <c r="AA4" s="113" t="s">
        <v>22</v>
      </c>
      <c r="AB4" s="113" t="s">
        <v>23</v>
      </c>
      <c r="AC4" s="113" t="s">
        <v>24</v>
      </c>
      <c r="AD4" s="113" t="s">
        <v>25</v>
      </c>
      <c r="AF4" s="112"/>
      <c r="AG4" s="113" t="s">
        <v>21</v>
      </c>
      <c r="AH4" s="113" t="s">
        <v>22</v>
      </c>
      <c r="AI4" s="113" t="s">
        <v>23</v>
      </c>
      <c r="AJ4" s="113" t="s">
        <v>24</v>
      </c>
      <c r="AK4" s="113" t="s">
        <v>25</v>
      </c>
      <c r="AM4" s="112"/>
      <c r="AN4" s="113" t="s">
        <v>21</v>
      </c>
      <c r="AO4" s="113" t="s">
        <v>22</v>
      </c>
      <c r="AP4" s="113" t="s">
        <v>23</v>
      </c>
      <c r="AQ4" s="113" t="s">
        <v>24</v>
      </c>
      <c r="AR4" s="113" t="s">
        <v>25</v>
      </c>
      <c r="AT4" s="112"/>
      <c r="AU4" s="113" t="s">
        <v>21</v>
      </c>
      <c r="AV4" s="113" t="s">
        <v>22</v>
      </c>
      <c r="AW4" s="113" t="s">
        <v>23</v>
      </c>
      <c r="AX4" s="113" t="s">
        <v>24</v>
      </c>
      <c r="AY4" s="113" t="s">
        <v>25</v>
      </c>
      <c r="BA4" s="112"/>
      <c r="BB4" s="113" t="s">
        <v>21</v>
      </c>
      <c r="BC4" s="113" t="s">
        <v>22</v>
      </c>
      <c r="BD4" s="113" t="s">
        <v>23</v>
      </c>
      <c r="BE4" s="113" t="s">
        <v>24</v>
      </c>
      <c r="BF4" s="113" t="s">
        <v>25</v>
      </c>
      <c r="BH4" s="112"/>
      <c r="BI4" s="113" t="s">
        <v>21</v>
      </c>
      <c r="BJ4" s="113" t="s">
        <v>22</v>
      </c>
      <c r="BK4" s="113" t="s">
        <v>23</v>
      </c>
      <c r="BL4" s="113" t="s">
        <v>24</v>
      </c>
      <c r="BM4" s="113" t="s">
        <v>25</v>
      </c>
      <c r="BO4" s="112"/>
      <c r="BP4" s="113" t="s">
        <v>21</v>
      </c>
      <c r="BQ4" s="113" t="s">
        <v>22</v>
      </c>
      <c r="BR4" s="114" t="s">
        <v>23</v>
      </c>
      <c r="BS4" s="113" t="s">
        <v>24</v>
      </c>
      <c r="BT4" s="113" t="s">
        <v>25</v>
      </c>
      <c r="BV4" s="112"/>
      <c r="BW4" s="113" t="s">
        <v>21</v>
      </c>
      <c r="BX4" s="113" t="s">
        <v>22</v>
      </c>
      <c r="BY4" s="113" t="s">
        <v>23</v>
      </c>
      <c r="BZ4" s="113" t="s">
        <v>24</v>
      </c>
      <c r="CA4" s="113" t="s">
        <v>25</v>
      </c>
      <c r="CC4" s="112"/>
      <c r="CD4" s="113" t="s">
        <v>21</v>
      </c>
      <c r="CE4" s="113" t="s">
        <v>22</v>
      </c>
      <c r="CF4" s="113" t="s">
        <v>23</v>
      </c>
      <c r="CG4" s="113" t="s">
        <v>24</v>
      </c>
      <c r="CH4" s="113" t="s">
        <v>25</v>
      </c>
      <c r="CJ4" s="112"/>
      <c r="CK4" s="113" t="s">
        <v>21</v>
      </c>
      <c r="CL4" s="113" t="s">
        <v>22</v>
      </c>
      <c r="CM4" s="113" t="s">
        <v>23</v>
      </c>
      <c r="CN4" s="113" t="s">
        <v>24</v>
      </c>
      <c r="CO4" s="113" t="s">
        <v>25</v>
      </c>
      <c r="CQ4" s="112"/>
      <c r="CR4" s="113" t="s">
        <v>21</v>
      </c>
      <c r="CS4" s="113" t="s">
        <v>22</v>
      </c>
      <c r="CT4" s="113" t="s">
        <v>23</v>
      </c>
      <c r="CU4" s="113" t="s">
        <v>24</v>
      </c>
      <c r="CV4" s="113" t="s">
        <v>25</v>
      </c>
      <c r="CX4" s="112"/>
      <c r="CY4" s="113" t="s">
        <v>21</v>
      </c>
      <c r="CZ4" s="113" t="s">
        <v>22</v>
      </c>
      <c r="DA4" s="114" t="s">
        <v>23</v>
      </c>
      <c r="DB4" s="113" t="s">
        <v>24</v>
      </c>
      <c r="DC4" s="113" t="s">
        <v>25</v>
      </c>
      <c r="DE4" s="112"/>
      <c r="DF4" s="114" t="s">
        <v>21</v>
      </c>
      <c r="DG4" s="114" t="s">
        <v>22</v>
      </c>
      <c r="DH4" s="114" t="s">
        <v>23</v>
      </c>
      <c r="DI4" s="114" t="s">
        <v>24</v>
      </c>
      <c r="DJ4" s="114" t="s">
        <v>25</v>
      </c>
      <c r="DL4" s="112"/>
      <c r="DM4" s="113" t="s">
        <v>21</v>
      </c>
      <c r="DN4" s="113" t="s">
        <v>22</v>
      </c>
      <c r="DO4" s="113" t="s">
        <v>23</v>
      </c>
      <c r="DP4" s="113" t="s">
        <v>24</v>
      </c>
      <c r="DQ4" s="113" t="s">
        <v>25</v>
      </c>
      <c r="DS4" s="112"/>
      <c r="DT4" s="113" t="s">
        <v>21</v>
      </c>
      <c r="DU4" s="113" t="s">
        <v>22</v>
      </c>
      <c r="DV4" s="113" t="s">
        <v>23</v>
      </c>
      <c r="DW4" s="113" t="s">
        <v>24</v>
      </c>
      <c r="DX4" s="113" t="s">
        <v>25</v>
      </c>
    </row>
    <row r="5" spans="1:128" ht="93" customHeight="1" x14ac:dyDescent="0.25">
      <c r="A5" s="44" t="s">
        <v>26</v>
      </c>
      <c r="B5" s="45" t="s">
        <v>101</v>
      </c>
      <c r="D5" s="1" t="s">
        <v>27</v>
      </c>
      <c r="E5" s="73"/>
      <c r="F5" s="81"/>
      <c r="G5" s="81"/>
      <c r="H5" s="82"/>
      <c r="I5" s="76"/>
      <c r="K5" s="1" t="s">
        <v>27</v>
      </c>
      <c r="L5" s="4"/>
      <c r="M5" s="117" t="s">
        <v>106</v>
      </c>
      <c r="N5" s="81"/>
      <c r="O5" s="82"/>
      <c r="P5" s="74"/>
      <c r="R5" s="1" t="s">
        <v>27</v>
      </c>
      <c r="S5" s="81"/>
      <c r="T5" s="81"/>
      <c r="U5" s="81"/>
      <c r="V5" s="117" t="s">
        <v>106</v>
      </c>
      <c r="W5" s="76"/>
      <c r="Y5" s="1" t="s">
        <v>27</v>
      </c>
      <c r="Z5" s="81"/>
      <c r="AA5" s="81"/>
      <c r="AB5" s="81"/>
      <c r="AC5" s="82"/>
      <c r="AD5" s="83"/>
      <c r="AF5" s="1" t="s">
        <v>27</v>
      </c>
      <c r="AG5" s="81"/>
      <c r="AH5" s="81"/>
      <c r="AI5" s="81"/>
      <c r="AJ5" s="82"/>
      <c r="AK5" s="83"/>
      <c r="AM5" s="1" t="s">
        <v>27</v>
      </c>
      <c r="AN5" s="81"/>
      <c r="AO5" s="81"/>
      <c r="AP5" s="81"/>
      <c r="AQ5" s="82"/>
      <c r="AR5" s="83"/>
      <c r="AT5" s="1" t="s">
        <v>27</v>
      </c>
      <c r="AU5" s="81"/>
      <c r="AV5" s="81"/>
      <c r="AW5" s="81"/>
      <c r="AX5" s="82"/>
      <c r="AY5" s="83"/>
      <c r="BA5" s="1" t="s">
        <v>27</v>
      </c>
      <c r="BB5" s="81"/>
      <c r="BC5" s="81"/>
      <c r="BD5" s="81"/>
      <c r="BE5" s="82"/>
      <c r="BF5" s="83"/>
      <c r="BH5" s="1" t="s">
        <v>27</v>
      </c>
      <c r="BI5" s="87"/>
      <c r="BJ5" s="88"/>
      <c r="BK5" s="89"/>
      <c r="BL5" s="90"/>
      <c r="BM5" s="91"/>
      <c r="BO5" s="1" t="s">
        <v>27</v>
      </c>
      <c r="BP5" s="81"/>
      <c r="BQ5" s="117"/>
      <c r="BR5" s="63" t="s">
        <v>98</v>
      </c>
      <c r="BS5" s="82"/>
      <c r="BT5" s="83"/>
      <c r="BV5" s="1" t="s">
        <v>27</v>
      </c>
      <c r="BW5" s="81"/>
      <c r="BX5" s="81"/>
      <c r="BY5" s="81"/>
      <c r="BZ5" s="82"/>
      <c r="CA5" s="83"/>
      <c r="CC5" s="1" t="s">
        <v>27</v>
      </c>
      <c r="CD5" s="81"/>
      <c r="CE5" s="81"/>
      <c r="CF5" s="81"/>
      <c r="CG5" s="82"/>
      <c r="CH5" s="83"/>
      <c r="CJ5" s="1" t="s">
        <v>27</v>
      </c>
      <c r="CK5" s="81"/>
      <c r="CL5" s="81"/>
      <c r="CM5" s="81"/>
      <c r="CN5" s="82"/>
      <c r="CO5" s="83"/>
      <c r="CQ5" s="1" t="s">
        <v>27</v>
      </c>
      <c r="CR5" s="74"/>
      <c r="CS5" s="81"/>
      <c r="CT5" s="81"/>
      <c r="CU5" s="82"/>
      <c r="CV5" s="83"/>
      <c r="CX5" s="1" t="s">
        <v>27</v>
      </c>
      <c r="CY5" s="81"/>
      <c r="CZ5" s="81"/>
      <c r="DA5" s="81"/>
      <c r="DB5" s="82"/>
      <c r="DC5" s="83"/>
      <c r="DE5" s="1" t="s">
        <v>27</v>
      </c>
      <c r="DF5" s="81"/>
      <c r="DG5" s="94"/>
      <c r="DH5" s="99"/>
      <c r="DI5" s="100"/>
      <c r="DJ5" s="99"/>
      <c r="DL5" s="1" t="s">
        <v>27</v>
      </c>
      <c r="DM5" s="89"/>
      <c r="DN5" s="88"/>
      <c r="DO5" s="88"/>
      <c r="DP5" s="93"/>
      <c r="DQ5" s="89"/>
      <c r="DS5" s="1" t="s">
        <v>27</v>
      </c>
      <c r="DT5" s="89"/>
      <c r="DU5" s="88"/>
      <c r="DV5" s="88"/>
      <c r="DW5" s="93"/>
      <c r="DX5" s="89"/>
    </row>
    <row r="6" spans="1:128" ht="93.6" customHeight="1" x14ac:dyDescent="0.25">
      <c r="A6" s="11"/>
      <c r="B6" s="11"/>
      <c r="D6" s="1" t="s">
        <v>29</v>
      </c>
      <c r="E6" s="73"/>
      <c r="F6" s="82"/>
      <c r="G6" s="81"/>
      <c r="H6" s="82"/>
      <c r="I6" s="76"/>
      <c r="K6" s="1" t="s">
        <v>29</v>
      </c>
      <c r="L6" s="4"/>
      <c r="M6" s="117" t="s">
        <v>106</v>
      </c>
      <c r="N6" s="81"/>
      <c r="O6" s="82"/>
      <c r="P6" s="74"/>
      <c r="R6" s="1" t="s">
        <v>29</v>
      </c>
      <c r="S6" s="81"/>
      <c r="T6" s="82"/>
      <c r="U6" s="81"/>
      <c r="V6" s="117" t="s">
        <v>106</v>
      </c>
      <c r="W6" s="76"/>
      <c r="Y6" s="1" t="s">
        <v>29</v>
      </c>
      <c r="Z6" s="81"/>
      <c r="AA6" s="82"/>
      <c r="AB6" s="81"/>
      <c r="AC6" s="82"/>
      <c r="AD6" s="83"/>
      <c r="AF6" s="1" t="s">
        <v>29</v>
      </c>
      <c r="AG6" s="81"/>
      <c r="AH6" s="82"/>
      <c r="AI6" s="81"/>
      <c r="AJ6" s="82"/>
      <c r="AK6" s="83"/>
      <c r="AM6" s="1" t="s">
        <v>29</v>
      </c>
      <c r="AN6" s="81"/>
      <c r="AO6" s="82"/>
      <c r="AP6" s="81"/>
      <c r="AQ6" s="82"/>
      <c r="AR6" s="83"/>
      <c r="AT6" s="1" t="s">
        <v>29</v>
      </c>
      <c r="AU6" s="81"/>
      <c r="AV6" s="82"/>
      <c r="AW6" s="81"/>
      <c r="AX6" s="82"/>
      <c r="AY6" s="83"/>
      <c r="BA6" s="1" t="s">
        <v>29</v>
      </c>
      <c r="BB6" s="81"/>
      <c r="BC6" s="82"/>
      <c r="BD6" s="81"/>
      <c r="BE6" s="82"/>
      <c r="BF6" s="83"/>
      <c r="BH6" s="1" t="s">
        <v>29</v>
      </c>
      <c r="BI6" s="92"/>
      <c r="BJ6" s="93"/>
      <c r="BK6" s="89"/>
      <c r="BL6" s="89"/>
      <c r="BM6" s="91"/>
      <c r="BO6" s="1" t="s">
        <v>29</v>
      </c>
      <c r="BP6" s="81"/>
      <c r="BQ6" s="81"/>
      <c r="BR6" s="63" t="s">
        <v>98</v>
      </c>
      <c r="BS6" s="82"/>
      <c r="BT6" s="83"/>
      <c r="BV6" s="1" t="s">
        <v>29</v>
      </c>
      <c r="BW6" s="81"/>
      <c r="BX6" s="82"/>
      <c r="BY6" s="81"/>
      <c r="BZ6" s="82"/>
      <c r="CA6" s="83"/>
      <c r="CC6" s="1" t="s">
        <v>29</v>
      </c>
      <c r="CD6" s="81"/>
      <c r="CE6" s="82"/>
      <c r="CF6" s="81"/>
      <c r="CG6" s="82"/>
      <c r="CH6" s="83"/>
      <c r="CJ6" s="1" t="s">
        <v>29</v>
      </c>
      <c r="CK6" s="81"/>
      <c r="CL6" s="82"/>
      <c r="CM6" s="81"/>
      <c r="CN6" s="82"/>
      <c r="CO6" s="83"/>
      <c r="CQ6" s="1" t="s">
        <v>29</v>
      </c>
      <c r="CR6" s="74"/>
      <c r="CS6" s="82"/>
      <c r="CT6" s="81"/>
      <c r="CU6" s="82"/>
      <c r="CV6" s="83"/>
      <c r="CX6" s="1" t="s">
        <v>29</v>
      </c>
      <c r="CY6" s="81"/>
      <c r="CZ6" s="82"/>
      <c r="DA6" s="81"/>
      <c r="DB6" s="82"/>
      <c r="DC6" s="83"/>
      <c r="DE6" s="1" t="s">
        <v>29</v>
      </c>
      <c r="DF6" s="81"/>
      <c r="DG6" s="94"/>
      <c r="DH6" s="99"/>
      <c r="DI6" s="101"/>
      <c r="DJ6" s="99"/>
      <c r="DL6" s="1" t="s">
        <v>29</v>
      </c>
      <c r="DM6" s="89"/>
      <c r="DN6" s="93"/>
      <c r="DO6" s="88"/>
      <c r="DP6" s="93"/>
      <c r="DQ6" s="89"/>
      <c r="DS6" s="1" t="s">
        <v>29</v>
      </c>
      <c r="DT6" s="89"/>
      <c r="DU6" s="93"/>
      <c r="DV6" s="88"/>
      <c r="DW6" s="93"/>
      <c r="DX6" s="89"/>
    </row>
    <row r="7" spans="1:128" ht="93.6" customHeight="1" x14ac:dyDescent="0.25">
      <c r="D7" s="1" t="s">
        <v>30</v>
      </c>
      <c r="E7" s="73"/>
      <c r="F7" s="83"/>
      <c r="G7" s="83"/>
      <c r="H7" s="83"/>
      <c r="I7" s="76"/>
      <c r="K7" s="1" t="s">
        <v>30</v>
      </c>
      <c r="L7" s="84"/>
      <c r="M7" s="117" t="s">
        <v>106</v>
      </c>
      <c r="N7" s="83"/>
      <c r="O7" s="83"/>
      <c r="P7" s="74"/>
      <c r="R7" s="1" t="s">
        <v>30</v>
      </c>
      <c r="S7" s="84"/>
      <c r="T7" s="83"/>
      <c r="U7" s="83"/>
      <c r="V7" s="117" t="s">
        <v>106</v>
      </c>
      <c r="W7" s="76"/>
      <c r="Y7" s="1" t="s">
        <v>30</v>
      </c>
      <c r="Z7" s="84"/>
      <c r="AA7" s="83"/>
      <c r="AB7" s="83"/>
      <c r="AC7" s="83"/>
      <c r="AD7" s="83"/>
      <c r="AF7" s="1" t="s">
        <v>30</v>
      </c>
      <c r="AG7" s="84"/>
      <c r="AH7" s="83"/>
      <c r="AI7" s="83"/>
      <c r="AJ7" s="83"/>
      <c r="AK7" s="83"/>
      <c r="AM7" s="1" t="s">
        <v>30</v>
      </c>
      <c r="AN7" s="84"/>
      <c r="AO7" s="83"/>
      <c r="AP7" s="83"/>
      <c r="AQ7" s="83"/>
      <c r="AR7" s="83"/>
      <c r="AT7" s="1" t="s">
        <v>30</v>
      </c>
      <c r="AU7" s="84"/>
      <c r="AV7" s="83"/>
      <c r="AW7" s="83"/>
      <c r="AX7" s="83"/>
      <c r="AY7" s="83"/>
      <c r="BA7" s="1" t="s">
        <v>30</v>
      </c>
      <c r="BB7" s="84"/>
      <c r="BC7" s="83"/>
      <c r="BD7" s="83"/>
      <c r="BE7" s="83"/>
      <c r="BF7" s="83"/>
      <c r="BH7" s="10" t="s">
        <v>30</v>
      </c>
      <c r="BI7" s="94"/>
      <c r="BJ7" s="89"/>
      <c r="BK7" s="89"/>
      <c r="BL7" s="89"/>
      <c r="BM7" s="91"/>
      <c r="BO7" s="10" t="s">
        <v>30</v>
      </c>
      <c r="BP7" s="84"/>
      <c r="BQ7" s="83"/>
      <c r="BR7" s="63" t="s">
        <v>98</v>
      </c>
      <c r="BS7" s="63" t="s">
        <v>96</v>
      </c>
      <c r="BT7" s="83"/>
      <c r="BV7" s="10" t="s">
        <v>30</v>
      </c>
      <c r="BW7" s="84"/>
      <c r="BX7" s="83"/>
      <c r="BY7" s="83"/>
      <c r="BZ7" s="83"/>
      <c r="CA7" s="83"/>
      <c r="CC7" s="10" t="s">
        <v>30</v>
      </c>
      <c r="CD7" s="84"/>
      <c r="CE7" s="83"/>
      <c r="CF7" s="83"/>
      <c r="CG7" s="83"/>
      <c r="CH7" s="83"/>
      <c r="CJ7" s="10" t="s">
        <v>30</v>
      </c>
      <c r="CK7" s="84"/>
      <c r="CL7" s="83"/>
      <c r="CM7" s="83"/>
      <c r="CN7" s="83"/>
      <c r="CO7" s="83"/>
      <c r="CQ7" s="10" t="s">
        <v>30</v>
      </c>
      <c r="CR7" s="73"/>
      <c r="CS7" s="83"/>
      <c r="CT7" s="83"/>
      <c r="CU7" s="83"/>
      <c r="CV7" s="83"/>
      <c r="CX7" s="10" t="s">
        <v>30</v>
      </c>
      <c r="CY7" s="84"/>
      <c r="CZ7" s="83"/>
      <c r="DA7" s="83"/>
      <c r="DB7" s="83"/>
      <c r="DC7" s="83"/>
      <c r="DE7" s="10" t="s">
        <v>30</v>
      </c>
      <c r="DF7" s="84"/>
      <c r="DG7" s="91"/>
      <c r="DH7" s="91"/>
      <c r="DI7" s="91"/>
      <c r="DJ7" s="91"/>
      <c r="DL7" s="10" t="s">
        <v>30</v>
      </c>
      <c r="DM7" s="96"/>
      <c r="DN7" s="89"/>
      <c r="DO7" s="89"/>
      <c r="DP7" s="89"/>
      <c r="DQ7" s="89"/>
      <c r="DS7" s="10" t="s">
        <v>30</v>
      </c>
      <c r="DT7" s="96"/>
      <c r="DU7" s="89"/>
      <c r="DV7" s="89"/>
      <c r="DW7" s="89"/>
      <c r="DX7" s="89"/>
    </row>
    <row r="8" spans="1:128" ht="93" customHeight="1" x14ac:dyDescent="0.25">
      <c r="D8" s="1" t="s">
        <v>31</v>
      </c>
      <c r="E8" s="73"/>
      <c r="F8" s="83"/>
      <c r="G8" s="83"/>
      <c r="H8" s="83"/>
      <c r="I8" s="76"/>
      <c r="K8" s="1" t="s">
        <v>31</v>
      </c>
      <c r="L8" s="84"/>
      <c r="M8" s="117" t="s">
        <v>106</v>
      </c>
      <c r="N8" s="83"/>
      <c r="O8" s="83"/>
      <c r="P8" s="118"/>
      <c r="R8" s="1" t="s">
        <v>31</v>
      </c>
      <c r="S8" s="84"/>
      <c r="T8" s="83"/>
      <c r="U8" s="83"/>
      <c r="V8" s="117" t="s">
        <v>106</v>
      </c>
      <c r="W8" s="76"/>
      <c r="Y8" s="1" t="s">
        <v>31</v>
      </c>
      <c r="Z8" s="84"/>
      <c r="AA8" s="84"/>
      <c r="AB8" s="83"/>
      <c r="AC8" s="83"/>
      <c r="AD8" s="81"/>
      <c r="AF8" s="1" t="s">
        <v>31</v>
      </c>
      <c r="AG8" s="84"/>
      <c r="AH8" s="83"/>
      <c r="AI8" s="83"/>
      <c r="AJ8" s="83"/>
      <c r="AK8" s="81"/>
      <c r="AM8" s="1" t="s">
        <v>31</v>
      </c>
      <c r="AN8" s="84"/>
      <c r="AO8" s="84"/>
      <c r="AP8" s="83"/>
      <c r="AQ8" s="83"/>
      <c r="AR8" s="85"/>
      <c r="AT8" s="1" t="s">
        <v>31</v>
      </c>
      <c r="AU8" s="84"/>
      <c r="AV8" s="83"/>
      <c r="AW8" s="83"/>
      <c r="AX8" s="83"/>
      <c r="AY8" s="81"/>
      <c r="BA8" s="1" t="s">
        <v>31</v>
      </c>
      <c r="BB8" s="84"/>
      <c r="BC8" s="84"/>
      <c r="BD8" s="83"/>
      <c r="BE8" s="83"/>
      <c r="BF8" s="85"/>
      <c r="BH8" s="1" t="s">
        <v>31</v>
      </c>
      <c r="BI8" s="95"/>
      <c r="BJ8" s="96"/>
      <c r="BK8" s="89"/>
      <c r="BL8" s="89"/>
      <c r="BM8" s="91"/>
      <c r="BO8" s="1" t="s">
        <v>31</v>
      </c>
      <c r="BP8" s="84"/>
      <c r="BQ8" s="83"/>
      <c r="BR8" s="72" t="s">
        <v>28</v>
      </c>
      <c r="BS8" s="63" t="s">
        <v>96</v>
      </c>
      <c r="BT8" s="85"/>
      <c r="BV8" s="1" t="s">
        <v>31</v>
      </c>
      <c r="BW8" s="84"/>
      <c r="BX8" s="83"/>
      <c r="BY8" s="83"/>
      <c r="BZ8" s="83"/>
      <c r="CA8" s="81"/>
      <c r="CC8" s="1" t="s">
        <v>31</v>
      </c>
      <c r="CD8" s="84"/>
      <c r="CE8" s="84"/>
      <c r="CF8" s="83"/>
      <c r="CG8" s="83"/>
      <c r="CH8" s="85"/>
      <c r="CJ8" s="1" t="s">
        <v>31</v>
      </c>
      <c r="CK8" s="84"/>
      <c r="CL8" s="83"/>
      <c r="CM8" s="83" t="s">
        <v>95</v>
      </c>
      <c r="CN8" s="83"/>
      <c r="CO8" s="81"/>
      <c r="CQ8" s="1" t="s">
        <v>31</v>
      </c>
      <c r="CR8" s="73"/>
      <c r="CS8" s="84"/>
      <c r="CT8" s="83"/>
      <c r="CU8" s="83"/>
      <c r="CV8" s="85"/>
      <c r="CX8" s="1" t="s">
        <v>31</v>
      </c>
      <c r="CY8" s="84"/>
      <c r="CZ8" s="83"/>
      <c r="DA8" s="83"/>
      <c r="DB8" s="83"/>
      <c r="DC8" s="81"/>
      <c r="DE8" s="1" t="s">
        <v>31</v>
      </c>
      <c r="DF8" s="84"/>
      <c r="DG8" s="91"/>
      <c r="DH8" s="91"/>
      <c r="DI8" s="91"/>
      <c r="DJ8" s="91"/>
      <c r="DL8" s="1" t="s">
        <v>31</v>
      </c>
      <c r="DM8" s="96"/>
      <c r="DN8" s="96"/>
      <c r="DO8" s="89"/>
      <c r="DP8" s="89"/>
      <c r="DQ8" s="102"/>
      <c r="DS8" s="1" t="s">
        <v>31</v>
      </c>
      <c r="DT8" s="96"/>
      <c r="DU8" s="96"/>
      <c r="DV8" s="89"/>
      <c r="DW8" s="89"/>
      <c r="DX8" s="102"/>
    </row>
    <row r="9" spans="1:128" ht="93" customHeight="1" x14ac:dyDescent="0.25">
      <c r="D9" s="1" t="s">
        <v>32</v>
      </c>
      <c r="E9" s="74"/>
      <c r="F9" s="84"/>
      <c r="G9" s="83"/>
      <c r="H9" s="83"/>
      <c r="I9" s="76"/>
      <c r="K9" s="1" t="s">
        <v>32</v>
      </c>
      <c r="L9" s="86"/>
      <c r="M9" s="117" t="s">
        <v>106</v>
      </c>
      <c r="N9" s="83"/>
      <c r="O9" s="83"/>
      <c r="P9" s="118"/>
      <c r="R9" s="1" t="s">
        <v>32</v>
      </c>
      <c r="S9" s="83"/>
      <c r="T9" s="84"/>
      <c r="U9" s="83"/>
      <c r="V9" s="117" t="s">
        <v>106</v>
      </c>
      <c r="W9" s="76"/>
      <c r="Y9" s="1" t="s">
        <v>32</v>
      </c>
      <c r="Z9" s="86"/>
      <c r="AA9" s="84"/>
      <c r="AB9" s="83"/>
      <c r="AC9" s="83"/>
      <c r="AD9" s="81"/>
      <c r="AF9" s="1" t="s">
        <v>32</v>
      </c>
      <c r="AG9" s="83"/>
      <c r="AH9" s="84"/>
      <c r="AI9" s="83"/>
      <c r="AJ9" s="83"/>
      <c r="AK9" s="81"/>
      <c r="AM9" s="1" t="s">
        <v>32</v>
      </c>
      <c r="AN9" s="86"/>
      <c r="AO9" s="84"/>
      <c r="AP9" s="83"/>
      <c r="AQ9" s="83"/>
      <c r="AR9" s="85"/>
      <c r="AT9" s="1" t="s">
        <v>32</v>
      </c>
      <c r="AU9" s="83"/>
      <c r="AV9" s="84"/>
      <c r="AW9" s="83"/>
      <c r="AX9" s="83"/>
      <c r="AY9" s="81"/>
      <c r="BA9" s="1" t="s">
        <v>32</v>
      </c>
      <c r="BB9" s="86"/>
      <c r="BC9" s="84"/>
      <c r="BD9" s="83"/>
      <c r="BE9" s="83"/>
      <c r="BF9" s="85"/>
      <c r="BH9" s="1" t="s">
        <v>32</v>
      </c>
      <c r="BI9" s="96"/>
      <c r="BJ9" s="96"/>
      <c r="BK9" s="89"/>
      <c r="BL9" s="89"/>
      <c r="BM9" s="91"/>
      <c r="BO9" s="1" t="s">
        <v>32</v>
      </c>
      <c r="BP9" s="70"/>
      <c r="BQ9" s="63"/>
      <c r="BR9" s="72" t="s">
        <v>28</v>
      </c>
      <c r="BS9" s="63" t="s">
        <v>96</v>
      </c>
      <c r="BT9" s="85"/>
      <c r="BV9" s="1" t="s">
        <v>32</v>
      </c>
      <c r="BW9" s="83"/>
      <c r="BX9" s="84"/>
      <c r="BY9" s="83"/>
      <c r="BZ9" s="83"/>
      <c r="CA9" s="81"/>
      <c r="CC9" s="1" t="s">
        <v>32</v>
      </c>
      <c r="CD9" s="86"/>
      <c r="CE9" s="84"/>
      <c r="CF9" s="83"/>
      <c r="CG9" s="83"/>
      <c r="CH9" s="85"/>
      <c r="CJ9" s="1" t="s">
        <v>32</v>
      </c>
      <c r="CK9" s="83"/>
      <c r="CL9" s="84"/>
      <c r="CM9" s="83" t="s">
        <v>95</v>
      </c>
      <c r="CN9" s="83"/>
      <c r="CO9" s="81"/>
      <c r="CQ9" s="1" t="s">
        <v>32</v>
      </c>
      <c r="CR9" s="78"/>
      <c r="CS9" s="84"/>
      <c r="CT9" s="83"/>
      <c r="CU9" s="83"/>
      <c r="CV9" s="85"/>
      <c r="CX9" s="1" t="s">
        <v>32</v>
      </c>
      <c r="CY9" s="83"/>
      <c r="CZ9" s="84"/>
      <c r="DA9" s="83"/>
      <c r="DB9" s="83"/>
      <c r="DC9" s="81"/>
      <c r="DE9" s="1" t="s">
        <v>32</v>
      </c>
      <c r="DF9" s="70"/>
      <c r="DG9" s="91"/>
      <c r="DH9" s="91"/>
      <c r="DI9" s="91"/>
      <c r="DJ9" s="91"/>
      <c r="DL9" s="1" t="s">
        <v>32</v>
      </c>
      <c r="DM9" s="90"/>
      <c r="DN9" s="96"/>
      <c r="DO9" s="89"/>
      <c r="DP9" s="89"/>
      <c r="DQ9" s="102"/>
      <c r="DS9" s="1" t="s">
        <v>32</v>
      </c>
      <c r="DT9" s="90"/>
      <c r="DU9" s="96"/>
      <c r="DV9" s="89"/>
      <c r="DW9" s="89"/>
      <c r="DX9" s="102"/>
    </row>
    <row r="10" spans="1:128" ht="15.75" x14ac:dyDescent="0.25">
      <c r="D10" s="3"/>
      <c r="E10" s="75"/>
      <c r="F10" s="9"/>
      <c r="G10" s="9"/>
      <c r="H10" s="9"/>
      <c r="I10" s="75"/>
      <c r="K10" s="3"/>
      <c r="L10" s="9"/>
      <c r="M10" s="9"/>
      <c r="N10" s="9"/>
      <c r="O10" s="9"/>
      <c r="P10" s="79"/>
      <c r="R10" s="3"/>
      <c r="S10" s="9"/>
      <c r="T10" s="9"/>
      <c r="U10" s="9"/>
      <c r="V10" s="9"/>
      <c r="W10" s="75"/>
      <c r="Y10" s="3"/>
      <c r="Z10" s="9"/>
      <c r="AA10" s="9"/>
      <c r="AB10" s="75"/>
      <c r="AC10" s="9"/>
      <c r="AD10" s="6"/>
      <c r="AF10" s="3"/>
      <c r="AG10" s="9"/>
      <c r="AH10" s="9"/>
      <c r="AI10" s="9"/>
      <c r="AJ10" s="9"/>
      <c r="AK10" s="6"/>
      <c r="AM10" s="3"/>
      <c r="AN10" s="9"/>
      <c r="AO10" s="9"/>
      <c r="AP10" s="9"/>
      <c r="AQ10" s="9"/>
      <c r="AR10" s="6"/>
      <c r="AT10" s="3"/>
      <c r="AU10" s="9"/>
      <c r="AV10" s="9"/>
      <c r="AW10" s="9"/>
      <c r="AX10" s="9"/>
      <c r="AY10" s="6"/>
      <c r="BA10" s="3"/>
      <c r="BB10" s="9"/>
      <c r="BC10" s="9"/>
      <c r="BD10" s="9"/>
      <c r="BE10" s="9"/>
      <c r="BF10" s="6"/>
      <c r="BH10" s="3"/>
      <c r="BI10" s="6"/>
      <c r="BJ10" s="6"/>
      <c r="BK10" s="6"/>
      <c r="BL10" s="7"/>
      <c r="BM10" s="7"/>
      <c r="BO10" s="3"/>
      <c r="BP10" s="6"/>
      <c r="BQ10" s="9"/>
      <c r="BR10" s="6"/>
      <c r="BS10" s="9"/>
      <c r="BT10" s="6"/>
      <c r="BV10" s="3"/>
      <c r="BW10" s="9"/>
      <c r="BX10" s="9"/>
      <c r="BY10" s="9"/>
      <c r="BZ10" s="9"/>
      <c r="CA10" s="6"/>
      <c r="CC10" s="3"/>
      <c r="CD10" s="9"/>
      <c r="CE10" s="9"/>
      <c r="CF10" s="9"/>
      <c r="CG10" s="9"/>
      <c r="CH10" s="6"/>
      <c r="CJ10" s="3"/>
      <c r="CK10" s="9"/>
      <c r="CL10" s="9"/>
      <c r="CM10" s="9"/>
      <c r="CN10" s="9"/>
      <c r="CO10" s="6"/>
      <c r="CQ10" s="3"/>
      <c r="CR10" s="79"/>
      <c r="CS10" s="9"/>
      <c r="CT10" s="9"/>
      <c r="CU10" s="9"/>
      <c r="CV10" s="6"/>
      <c r="CX10" s="3"/>
      <c r="CY10" s="9"/>
      <c r="CZ10" s="9"/>
      <c r="DA10" s="9"/>
      <c r="DB10" s="9"/>
      <c r="DC10" s="6"/>
      <c r="DE10" s="3"/>
      <c r="DF10" s="6"/>
      <c r="DG10" s="6"/>
      <c r="DH10" s="6"/>
      <c r="DI10" s="7"/>
      <c r="DJ10" s="7"/>
      <c r="DL10" s="3"/>
      <c r="DM10" s="9"/>
      <c r="DN10" s="9"/>
      <c r="DO10" s="9"/>
      <c r="DP10" s="9"/>
      <c r="DQ10" s="6"/>
      <c r="DS10" s="3"/>
      <c r="DT10" s="9"/>
      <c r="DU10" s="9"/>
      <c r="DV10" s="9"/>
      <c r="DW10" s="9"/>
      <c r="DX10" s="6"/>
    </row>
    <row r="11" spans="1:128" ht="64.5" customHeight="1" x14ac:dyDescent="0.25">
      <c r="D11" s="1" t="s">
        <v>33</v>
      </c>
      <c r="E11" s="76"/>
      <c r="F11" s="5"/>
      <c r="G11" s="66" t="s">
        <v>92</v>
      </c>
      <c r="H11" s="67" t="s">
        <v>87</v>
      </c>
      <c r="I11" s="76"/>
      <c r="K11" s="1" t="s">
        <v>33</v>
      </c>
      <c r="L11" s="65" t="s">
        <v>88</v>
      </c>
      <c r="M11" s="69" t="s">
        <v>90</v>
      </c>
      <c r="N11" s="66" t="s">
        <v>92</v>
      </c>
      <c r="O11" s="67" t="s">
        <v>87</v>
      </c>
      <c r="P11" s="74"/>
      <c r="R11" s="1" t="s">
        <v>33</v>
      </c>
      <c r="S11" s="65" t="s">
        <v>88</v>
      </c>
      <c r="T11" s="5"/>
      <c r="U11" s="66" t="s">
        <v>92</v>
      </c>
      <c r="V11" s="69" t="s">
        <v>90</v>
      </c>
      <c r="W11" s="76"/>
      <c r="Y11" s="1" t="s">
        <v>33</v>
      </c>
      <c r="Z11" s="65" t="s">
        <v>88</v>
      </c>
      <c r="AA11" s="5"/>
      <c r="AB11" s="66" t="s">
        <v>92</v>
      </c>
      <c r="AC11" s="67" t="s">
        <v>87</v>
      </c>
      <c r="AD11" s="69" t="s">
        <v>90</v>
      </c>
      <c r="AF11" s="1" t="s">
        <v>33</v>
      </c>
      <c r="AG11" s="65" t="s">
        <v>88</v>
      </c>
      <c r="AH11" s="64"/>
      <c r="AI11" s="66" t="s">
        <v>92</v>
      </c>
      <c r="AJ11" s="67" t="s">
        <v>87</v>
      </c>
      <c r="AK11" s="69" t="s">
        <v>90</v>
      </c>
      <c r="AM11" s="1" t="s">
        <v>33</v>
      </c>
      <c r="AN11" s="65" t="s">
        <v>88</v>
      </c>
      <c r="AO11" s="64"/>
      <c r="AP11" s="66" t="s">
        <v>92</v>
      </c>
      <c r="AQ11" s="67" t="s">
        <v>87</v>
      </c>
      <c r="AR11" s="69" t="s">
        <v>90</v>
      </c>
      <c r="AT11" s="1" t="s">
        <v>33</v>
      </c>
      <c r="AU11" s="65" t="s">
        <v>88</v>
      </c>
      <c r="AV11" s="64"/>
      <c r="AW11" s="66" t="s">
        <v>92</v>
      </c>
      <c r="AX11" s="67" t="s">
        <v>87</v>
      </c>
      <c r="AY11" s="69" t="s">
        <v>90</v>
      </c>
      <c r="BA11" s="1" t="s">
        <v>33</v>
      </c>
      <c r="BB11" s="65" t="s">
        <v>88</v>
      </c>
      <c r="BC11" s="64"/>
      <c r="BD11" s="66" t="s">
        <v>92</v>
      </c>
      <c r="BE11" s="67" t="s">
        <v>87</v>
      </c>
      <c r="BF11" s="69" t="s">
        <v>90</v>
      </c>
      <c r="BH11" s="1" t="s">
        <v>33</v>
      </c>
      <c r="BI11" s="91"/>
      <c r="BJ11" s="91"/>
      <c r="BK11" s="89"/>
      <c r="BL11" s="91"/>
      <c r="BM11" s="91"/>
      <c r="BO11" s="1" t="s">
        <v>33</v>
      </c>
      <c r="BP11" s="65" t="s">
        <v>88</v>
      </c>
      <c r="BQ11" s="84"/>
      <c r="BR11" s="72" t="s">
        <v>28</v>
      </c>
      <c r="BS11" s="67" t="s">
        <v>87</v>
      </c>
      <c r="BT11" s="69" t="s">
        <v>90</v>
      </c>
      <c r="BV11" s="1" t="s">
        <v>33</v>
      </c>
      <c r="BW11" s="65" t="s">
        <v>88</v>
      </c>
      <c r="BX11" s="64"/>
      <c r="BY11" s="66" t="s">
        <v>92</v>
      </c>
      <c r="BZ11" s="67" t="s">
        <v>87</v>
      </c>
      <c r="CA11" s="69" t="s">
        <v>90</v>
      </c>
      <c r="CC11" s="1" t="s">
        <v>33</v>
      </c>
      <c r="CD11" s="65" t="s">
        <v>88</v>
      </c>
      <c r="CE11" s="64"/>
      <c r="CF11" s="66" t="s">
        <v>92</v>
      </c>
      <c r="CG11" s="67" t="s">
        <v>87</v>
      </c>
      <c r="CH11" s="69" t="s">
        <v>90</v>
      </c>
      <c r="CJ11" s="1" t="s">
        <v>33</v>
      </c>
      <c r="CK11" s="65" t="s">
        <v>88</v>
      </c>
      <c r="CL11" s="64"/>
      <c r="CM11" s="66" t="s">
        <v>92</v>
      </c>
      <c r="CN11" s="67" t="s">
        <v>87</v>
      </c>
      <c r="CO11" s="69" t="s">
        <v>90</v>
      </c>
      <c r="CQ11" s="1" t="s">
        <v>33</v>
      </c>
      <c r="CR11" s="76"/>
      <c r="CS11" s="64"/>
      <c r="CT11" s="66" t="s">
        <v>92</v>
      </c>
      <c r="CU11" s="67" t="s">
        <v>87</v>
      </c>
      <c r="CV11" s="69" t="s">
        <v>90</v>
      </c>
      <c r="CX11" s="1" t="s">
        <v>33</v>
      </c>
      <c r="CY11" s="65" t="s">
        <v>88</v>
      </c>
      <c r="CZ11" s="64"/>
      <c r="DA11" s="66" t="s">
        <v>92</v>
      </c>
      <c r="DB11" s="67" t="s">
        <v>87</v>
      </c>
      <c r="DC11" s="69" t="s">
        <v>90</v>
      </c>
      <c r="DE11" s="1" t="s">
        <v>33</v>
      </c>
      <c r="DF11" s="65" t="s">
        <v>88</v>
      </c>
      <c r="DG11" s="91"/>
      <c r="DH11" s="91"/>
      <c r="DI11" s="91"/>
      <c r="DJ11" s="91"/>
      <c r="DL11" s="1" t="s">
        <v>33</v>
      </c>
      <c r="DM11" s="91"/>
      <c r="DN11" s="96"/>
      <c r="DO11" s="89"/>
      <c r="DP11" s="91"/>
      <c r="DQ11" s="91"/>
      <c r="DS11" s="1" t="s">
        <v>33</v>
      </c>
      <c r="DT11" s="91"/>
      <c r="DU11" s="96"/>
      <c r="DV11" s="89"/>
      <c r="DW11" s="91"/>
      <c r="DX11" s="91"/>
    </row>
    <row r="12" spans="1:128" ht="72.599999999999994" customHeight="1" x14ac:dyDescent="0.25">
      <c r="D12" s="1" t="s">
        <v>34</v>
      </c>
      <c r="E12" s="75"/>
      <c r="F12" s="68" t="s">
        <v>89</v>
      </c>
      <c r="G12" s="66" t="s">
        <v>92</v>
      </c>
      <c r="H12" s="67" t="s">
        <v>87</v>
      </c>
      <c r="I12" s="75"/>
      <c r="K12" s="1" t="s">
        <v>34</v>
      </c>
      <c r="L12" s="65" t="s">
        <v>88</v>
      </c>
      <c r="M12" s="69" t="s">
        <v>90</v>
      </c>
      <c r="N12" s="66" t="s">
        <v>92</v>
      </c>
      <c r="O12" s="67" t="s">
        <v>87</v>
      </c>
      <c r="P12" s="74"/>
      <c r="R12" s="1" t="s">
        <v>34</v>
      </c>
      <c r="S12" s="65" t="s">
        <v>88</v>
      </c>
      <c r="T12" s="68" t="s">
        <v>89</v>
      </c>
      <c r="U12" s="66" t="s">
        <v>92</v>
      </c>
      <c r="V12" s="69" t="s">
        <v>90</v>
      </c>
      <c r="W12" s="75"/>
      <c r="Y12" s="1" t="s">
        <v>34</v>
      </c>
      <c r="Z12" s="65" t="s">
        <v>88</v>
      </c>
      <c r="AA12" s="68" t="s">
        <v>89</v>
      </c>
      <c r="AB12" s="66" t="s">
        <v>92</v>
      </c>
      <c r="AC12" s="67" t="s">
        <v>87</v>
      </c>
      <c r="AD12" s="69" t="s">
        <v>90</v>
      </c>
      <c r="AF12" s="1" t="s">
        <v>34</v>
      </c>
      <c r="AG12" s="65" t="s">
        <v>88</v>
      </c>
      <c r="AH12" s="68" t="s">
        <v>89</v>
      </c>
      <c r="AI12" s="66" t="s">
        <v>92</v>
      </c>
      <c r="AJ12" s="67" t="s">
        <v>87</v>
      </c>
      <c r="AK12" s="69" t="s">
        <v>90</v>
      </c>
      <c r="AM12" s="1" t="s">
        <v>34</v>
      </c>
      <c r="AN12" s="65" t="s">
        <v>88</v>
      </c>
      <c r="AO12" s="68" t="s">
        <v>89</v>
      </c>
      <c r="AP12" s="66" t="s">
        <v>92</v>
      </c>
      <c r="AQ12" s="67" t="s">
        <v>87</v>
      </c>
      <c r="AR12" s="69" t="s">
        <v>90</v>
      </c>
      <c r="AT12" s="1" t="s">
        <v>34</v>
      </c>
      <c r="AU12" s="65" t="s">
        <v>88</v>
      </c>
      <c r="AV12" s="68" t="s">
        <v>89</v>
      </c>
      <c r="AW12" s="66" t="s">
        <v>92</v>
      </c>
      <c r="AX12" s="67" t="s">
        <v>87</v>
      </c>
      <c r="AY12" s="69" t="s">
        <v>90</v>
      </c>
      <c r="BA12" s="1" t="s">
        <v>34</v>
      </c>
      <c r="BB12" s="65" t="s">
        <v>88</v>
      </c>
      <c r="BC12" s="68" t="s">
        <v>89</v>
      </c>
      <c r="BD12" s="66" t="s">
        <v>92</v>
      </c>
      <c r="BE12" s="67" t="s">
        <v>87</v>
      </c>
      <c r="BF12" s="69" t="s">
        <v>90</v>
      </c>
      <c r="BH12" s="1" t="s">
        <v>34</v>
      </c>
      <c r="BI12" s="97"/>
      <c r="BJ12" s="97"/>
      <c r="BK12" s="89"/>
      <c r="BL12" s="97"/>
      <c r="BM12" s="97"/>
      <c r="BO12" s="1" t="s">
        <v>34</v>
      </c>
      <c r="BP12" s="65" t="s">
        <v>88</v>
      </c>
      <c r="BQ12" s="68" t="s">
        <v>89</v>
      </c>
      <c r="BR12" s="72" t="s">
        <v>28</v>
      </c>
      <c r="BS12" s="67" t="s">
        <v>87</v>
      </c>
      <c r="BT12" s="69" t="s">
        <v>90</v>
      </c>
      <c r="BV12" s="1" t="s">
        <v>34</v>
      </c>
      <c r="BW12" s="65" t="s">
        <v>88</v>
      </c>
      <c r="BX12" s="68" t="s">
        <v>89</v>
      </c>
      <c r="BY12" s="66" t="s">
        <v>92</v>
      </c>
      <c r="BZ12" s="67" t="s">
        <v>87</v>
      </c>
      <c r="CA12" s="69" t="s">
        <v>90</v>
      </c>
      <c r="CC12" s="1" t="s">
        <v>34</v>
      </c>
      <c r="CD12" s="65" t="s">
        <v>88</v>
      </c>
      <c r="CE12" s="68" t="s">
        <v>89</v>
      </c>
      <c r="CF12" s="66" t="s">
        <v>92</v>
      </c>
      <c r="CG12" s="67" t="s">
        <v>87</v>
      </c>
      <c r="CH12" s="69" t="s">
        <v>90</v>
      </c>
      <c r="CJ12" s="1" t="s">
        <v>34</v>
      </c>
      <c r="CK12" s="65" t="s">
        <v>88</v>
      </c>
      <c r="CL12" s="68" t="s">
        <v>89</v>
      </c>
      <c r="CM12" s="66" t="s">
        <v>92</v>
      </c>
      <c r="CN12" s="67" t="s">
        <v>87</v>
      </c>
      <c r="CO12" s="69" t="s">
        <v>90</v>
      </c>
      <c r="CQ12" s="1" t="s">
        <v>34</v>
      </c>
      <c r="CR12" s="75"/>
      <c r="CS12" s="68" t="s">
        <v>89</v>
      </c>
      <c r="CT12" s="66" t="s">
        <v>92</v>
      </c>
      <c r="CU12" s="67" t="s">
        <v>87</v>
      </c>
      <c r="CV12" s="69" t="s">
        <v>90</v>
      </c>
      <c r="CX12" s="1" t="s">
        <v>34</v>
      </c>
      <c r="CY12" s="65" t="s">
        <v>88</v>
      </c>
      <c r="CZ12" s="68" t="s">
        <v>89</v>
      </c>
      <c r="DA12" s="66" t="s">
        <v>92</v>
      </c>
      <c r="DB12" s="67" t="s">
        <v>87</v>
      </c>
      <c r="DC12" s="69" t="s">
        <v>90</v>
      </c>
      <c r="DE12" s="1" t="s">
        <v>34</v>
      </c>
      <c r="DF12" s="65" t="s">
        <v>88</v>
      </c>
      <c r="DG12" s="97"/>
      <c r="DH12" s="97"/>
      <c r="DI12" s="97"/>
      <c r="DJ12" s="97"/>
      <c r="DL12" s="1" t="s">
        <v>34</v>
      </c>
      <c r="DM12" s="97"/>
      <c r="DN12" s="96"/>
      <c r="DO12" s="89"/>
      <c r="DP12" s="88"/>
      <c r="DQ12" s="97"/>
      <c r="DS12" s="1" t="s">
        <v>34</v>
      </c>
      <c r="DT12" s="97"/>
      <c r="DU12" s="96"/>
      <c r="DV12" s="89"/>
      <c r="DW12" s="88"/>
      <c r="DX12" s="97"/>
    </row>
    <row r="13" spans="1:128" ht="68.25" customHeight="1" x14ac:dyDescent="0.25">
      <c r="D13" s="1" t="s">
        <v>35</v>
      </c>
      <c r="E13" s="75"/>
      <c r="F13" s="68" t="s">
        <v>89</v>
      </c>
      <c r="G13" s="63" t="s">
        <v>105</v>
      </c>
      <c r="H13" s="83"/>
      <c r="I13" s="75"/>
      <c r="J13" s="4"/>
      <c r="K13" s="1" t="s">
        <v>35</v>
      </c>
      <c r="L13" s="63" t="s">
        <v>102</v>
      </c>
      <c r="M13" s="63" t="s">
        <v>91</v>
      </c>
      <c r="N13" s="63" t="s">
        <v>105</v>
      </c>
      <c r="O13" s="4" t="s">
        <v>104</v>
      </c>
      <c r="P13" s="75"/>
      <c r="Q13" s="8"/>
      <c r="R13" s="1" t="s">
        <v>35</v>
      </c>
      <c r="S13" s="63" t="s">
        <v>102</v>
      </c>
      <c r="T13" s="68" t="s">
        <v>89</v>
      </c>
      <c r="U13" s="63" t="s">
        <v>105</v>
      </c>
      <c r="V13" s="63" t="s">
        <v>91</v>
      </c>
      <c r="W13" s="75"/>
      <c r="X13" s="4"/>
      <c r="Y13" s="1" t="s">
        <v>35</v>
      </c>
      <c r="Z13" s="63" t="s">
        <v>102</v>
      </c>
      <c r="AA13" s="68" t="s">
        <v>89</v>
      </c>
      <c r="AB13" s="63" t="s">
        <v>105</v>
      </c>
      <c r="AC13" s="4" t="s">
        <v>104</v>
      </c>
      <c r="AD13" s="63" t="s">
        <v>91</v>
      </c>
      <c r="AE13" s="4"/>
      <c r="AF13" s="1" t="s">
        <v>35</v>
      </c>
      <c r="AG13" s="63" t="s">
        <v>102</v>
      </c>
      <c r="AH13" s="68" t="s">
        <v>89</v>
      </c>
      <c r="AI13" s="63" t="s">
        <v>105</v>
      </c>
      <c r="AJ13" s="67" t="s">
        <v>87</v>
      </c>
      <c r="AK13" s="63" t="s">
        <v>91</v>
      </c>
      <c r="AL13" s="4"/>
      <c r="AM13" s="1" t="s">
        <v>35</v>
      </c>
      <c r="AN13" s="63" t="s">
        <v>102</v>
      </c>
      <c r="AO13" s="68" t="s">
        <v>89</v>
      </c>
      <c r="AP13" s="63" t="s">
        <v>105</v>
      </c>
      <c r="AQ13" s="4" t="s">
        <v>104</v>
      </c>
      <c r="AR13" s="63" t="s">
        <v>91</v>
      </c>
      <c r="AS13" s="8"/>
      <c r="AT13" s="1" t="s">
        <v>35</v>
      </c>
      <c r="AU13" s="63" t="s">
        <v>102</v>
      </c>
      <c r="AV13" s="68" t="s">
        <v>89</v>
      </c>
      <c r="AW13" s="66" t="s">
        <v>92</v>
      </c>
      <c r="AX13" s="4" t="s">
        <v>104</v>
      </c>
      <c r="AY13" s="63" t="s">
        <v>91</v>
      </c>
      <c r="AZ13" s="8"/>
      <c r="BA13" s="1" t="s">
        <v>35</v>
      </c>
      <c r="BB13" s="63" t="s">
        <v>102</v>
      </c>
      <c r="BC13" s="68" t="s">
        <v>89</v>
      </c>
      <c r="BD13" s="66" t="s">
        <v>92</v>
      </c>
      <c r="BE13" s="4" t="s">
        <v>104</v>
      </c>
      <c r="BF13" s="63" t="s">
        <v>91</v>
      </c>
      <c r="BG13" s="4"/>
      <c r="BH13" s="1" t="s">
        <v>35</v>
      </c>
      <c r="BI13" s="97"/>
      <c r="BJ13" s="97"/>
      <c r="BK13" s="97"/>
      <c r="BL13" s="97"/>
      <c r="BM13" s="97"/>
      <c r="BN13" s="8"/>
      <c r="BO13" s="1" t="s">
        <v>35</v>
      </c>
      <c r="BP13" s="63" t="s">
        <v>102</v>
      </c>
      <c r="BQ13" s="68" t="s">
        <v>89</v>
      </c>
      <c r="BR13" s="72" t="s">
        <v>28</v>
      </c>
      <c r="BS13" s="4" t="s">
        <v>104</v>
      </c>
      <c r="BT13" s="63" t="s">
        <v>91</v>
      </c>
      <c r="BU13" s="8"/>
      <c r="BV13" s="1" t="s">
        <v>35</v>
      </c>
      <c r="BW13" s="63" t="s">
        <v>102</v>
      </c>
      <c r="BX13" s="68" t="s">
        <v>89</v>
      </c>
      <c r="BY13" s="63" t="s">
        <v>105</v>
      </c>
      <c r="BZ13" s="67" t="s">
        <v>87</v>
      </c>
      <c r="CA13" s="63" t="s">
        <v>91</v>
      </c>
      <c r="CB13" s="8"/>
      <c r="CC13" s="1" t="s">
        <v>35</v>
      </c>
      <c r="CD13" s="63" t="s">
        <v>102</v>
      </c>
      <c r="CE13" s="68" t="s">
        <v>89</v>
      </c>
      <c r="CF13" s="63" t="s">
        <v>105</v>
      </c>
      <c r="CG13" s="83"/>
      <c r="CH13" s="63" t="s">
        <v>91</v>
      </c>
      <c r="CI13" s="8"/>
      <c r="CJ13" s="1" t="s">
        <v>35</v>
      </c>
      <c r="CK13" s="63" t="s">
        <v>102</v>
      </c>
      <c r="CL13" s="68" t="s">
        <v>89</v>
      </c>
      <c r="CM13" s="63" t="s">
        <v>105</v>
      </c>
      <c r="CN13" s="4" t="s">
        <v>104</v>
      </c>
      <c r="CO13" s="63" t="s">
        <v>91</v>
      </c>
      <c r="CP13" s="4"/>
      <c r="CQ13" s="1" t="s">
        <v>35</v>
      </c>
      <c r="CR13" s="75"/>
      <c r="CS13" s="68" t="s">
        <v>89</v>
      </c>
      <c r="CT13" s="66" t="s">
        <v>92</v>
      </c>
      <c r="CU13" s="4" t="s">
        <v>104</v>
      </c>
      <c r="CV13" s="63" t="s">
        <v>91</v>
      </c>
      <c r="CW13" s="4"/>
      <c r="CX13" s="1" t="s">
        <v>35</v>
      </c>
      <c r="CY13" s="63" t="s">
        <v>102</v>
      </c>
      <c r="CZ13" s="68" t="s">
        <v>89</v>
      </c>
      <c r="DA13" s="66" t="s">
        <v>92</v>
      </c>
      <c r="DB13" s="83"/>
      <c r="DC13" s="63" t="s">
        <v>91</v>
      </c>
      <c r="DD13" s="4"/>
      <c r="DE13" s="1" t="s">
        <v>35</v>
      </c>
      <c r="DF13" s="63" t="s">
        <v>102</v>
      </c>
      <c r="DG13" s="97"/>
      <c r="DH13" s="97"/>
      <c r="DI13" s="97"/>
      <c r="DJ13" s="97"/>
      <c r="DL13" s="1" t="s">
        <v>35</v>
      </c>
      <c r="DM13" s="97"/>
      <c r="DN13" s="97"/>
      <c r="DO13" s="89"/>
      <c r="DP13" s="89"/>
      <c r="DQ13" s="97"/>
      <c r="DS13" s="1" t="s">
        <v>35</v>
      </c>
      <c r="DT13" s="97"/>
      <c r="DU13" s="97"/>
      <c r="DV13" s="89"/>
      <c r="DW13" s="89"/>
      <c r="DX13" s="97"/>
    </row>
    <row r="14" spans="1:128" ht="36.75" customHeight="1" x14ac:dyDescent="0.25">
      <c r="D14" s="1" t="s">
        <v>103</v>
      </c>
      <c r="E14" s="77"/>
      <c r="F14" s="63" t="s">
        <v>94</v>
      </c>
      <c r="G14" s="63" t="s">
        <v>105</v>
      </c>
      <c r="H14" s="2"/>
      <c r="I14" s="77"/>
      <c r="K14" s="1" t="s">
        <v>103</v>
      </c>
      <c r="L14" s="63" t="s">
        <v>102</v>
      </c>
      <c r="M14" s="63" t="s">
        <v>91</v>
      </c>
      <c r="N14" s="63" t="s">
        <v>105</v>
      </c>
      <c r="O14" s="4" t="s">
        <v>104</v>
      </c>
      <c r="P14" s="77"/>
      <c r="R14" s="1" t="s">
        <v>103</v>
      </c>
      <c r="S14" s="63" t="s">
        <v>102</v>
      </c>
      <c r="T14" s="63" t="s">
        <v>94</v>
      </c>
      <c r="U14" s="63" t="s">
        <v>105</v>
      </c>
      <c r="V14" s="63" t="s">
        <v>91</v>
      </c>
      <c r="W14" s="77"/>
      <c r="Y14" s="1" t="s">
        <v>103</v>
      </c>
      <c r="Z14" s="63" t="s">
        <v>102</v>
      </c>
      <c r="AA14" s="63" t="s">
        <v>94</v>
      </c>
      <c r="AB14" s="63" t="s">
        <v>105</v>
      </c>
      <c r="AC14" s="4" t="s">
        <v>104</v>
      </c>
      <c r="AD14" s="63" t="s">
        <v>91</v>
      </c>
      <c r="AF14" s="1" t="s">
        <v>103</v>
      </c>
      <c r="AG14" s="63" t="s">
        <v>102</v>
      </c>
      <c r="AH14" s="63" t="s">
        <v>94</v>
      </c>
      <c r="AI14" s="63" t="s">
        <v>105</v>
      </c>
      <c r="AJ14" s="4" t="s">
        <v>104</v>
      </c>
      <c r="AK14" s="63" t="s">
        <v>91</v>
      </c>
      <c r="AM14" s="1" t="s">
        <v>103</v>
      </c>
      <c r="AN14" s="63" t="s">
        <v>102</v>
      </c>
      <c r="AO14" s="63" t="s">
        <v>94</v>
      </c>
      <c r="AP14" s="63" t="s">
        <v>105</v>
      </c>
      <c r="AQ14" s="4" t="s">
        <v>104</v>
      </c>
      <c r="AR14" s="63" t="s">
        <v>91</v>
      </c>
      <c r="AT14" s="1" t="s">
        <v>103</v>
      </c>
      <c r="AU14" s="63" t="s">
        <v>102</v>
      </c>
      <c r="AV14" s="63" t="s">
        <v>94</v>
      </c>
      <c r="AW14" s="63" t="s">
        <v>105</v>
      </c>
      <c r="AX14" s="4" t="s">
        <v>104</v>
      </c>
      <c r="AY14" s="63" t="s">
        <v>91</v>
      </c>
      <c r="BA14" s="1" t="s">
        <v>103</v>
      </c>
      <c r="BB14" s="63" t="s">
        <v>102</v>
      </c>
      <c r="BC14" s="63" t="s">
        <v>94</v>
      </c>
      <c r="BD14" s="63" t="s">
        <v>105</v>
      </c>
      <c r="BE14" s="4" t="s">
        <v>104</v>
      </c>
      <c r="BF14" s="63" t="s">
        <v>91</v>
      </c>
      <c r="BH14" s="1" t="s">
        <v>103</v>
      </c>
      <c r="BI14" s="98"/>
      <c r="BJ14" s="98"/>
      <c r="BK14" s="98"/>
      <c r="BL14" s="98"/>
      <c r="BM14" s="98"/>
      <c r="BO14" s="1" t="s">
        <v>103</v>
      </c>
      <c r="BP14" s="63" t="s">
        <v>102</v>
      </c>
      <c r="BQ14" s="63" t="s">
        <v>94</v>
      </c>
      <c r="BR14" s="72" t="s">
        <v>28</v>
      </c>
      <c r="BS14" s="4" t="s">
        <v>104</v>
      </c>
      <c r="BT14" s="63" t="s">
        <v>91</v>
      </c>
      <c r="BV14" s="1" t="s">
        <v>103</v>
      </c>
      <c r="BW14" s="63" t="s">
        <v>102</v>
      </c>
      <c r="BX14" s="63" t="s">
        <v>94</v>
      </c>
      <c r="BY14" s="63" t="s">
        <v>105</v>
      </c>
      <c r="BZ14" s="4" t="s">
        <v>104</v>
      </c>
      <c r="CA14" s="63" t="s">
        <v>91</v>
      </c>
      <c r="CC14" s="1" t="s">
        <v>103</v>
      </c>
      <c r="CD14" s="63" t="s">
        <v>102</v>
      </c>
      <c r="CE14" s="63" t="s">
        <v>94</v>
      </c>
      <c r="CF14" s="63" t="s">
        <v>105</v>
      </c>
      <c r="CG14" s="63"/>
      <c r="CH14" s="63" t="s">
        <v>91</v>
      </c>
      <c r="CJ14" s="1" t="s">
        <v>103</v>
      </c>
      <c r="CK14" s="63" t="s">
        <v>102</v>
      </c>
      <c r="CL14" s="63" t="s">
        <v>94</v>
      </c>
      <c r="CM14" s="63" t="s">
        <v>105</v>
      </c>
      <c r="CN14" s="4" t="s">
        <v>104</v>
      </c>
      <c r="CO14" s="63" t="s">
        <v>91</v>
      </c>
      <c r="CQ14" s="1" t="s">
        <v>103</v>
      </c>
      <c r="CR14" s="77"/>
      <c r="CS14" s="63" t="s">
        <v>94</v>
      </c>
      <c r="CT14" s="63" t="s">
        <v>105</v>
      </c>
      <c r="CU14" s="4" t="s">
        <v>104</v>
      </c>
      <c r="CV14" s="63" t="s">
        <v>91</v>
      </c>
      <c r="CX14" s="1" t="s">
        <v>103</v>
      </c>
      <c r="CY14" s="63" t="s">
        <v>102</v>
      </c>
      <c r="CZ14" s="63" t="s">
        <v>94</v>
      </c>
      <c r="DA14" s="63" t="s">
        <v>105</v>
      </c>
      <c r="DB14" s="2"/>
      <c r="DC14" s="63" t="s">
        <v>91</v>
      </c>
      <c r="DE14" s="1" t="s">
        <v>103</v>
      </c>
      <c r="DF14" s="63" t="s">
        <v>102</v>
      </c>
      <c r="DG14" s="98"/>
      <c r="DH14" s="98"/>
      <c r="DI14" s="98"/>
      <c r="DJ14" s="98"/>
      <c r="DL14" s="1" t="s">
        <v>103</v>
      </c>
      <c r="DM14" s="98"/>
      <c r="DN14" s="98"/>
      <c r="DO14" s="98"/>
      <c r="DP14" s="98"/>
      <c r="DQ14" s="89"/>
      <c r="DS14" s="1" t="s">
        <v>103</v>
      </c>
      <c r="DT14" s="98"/>
      <c r="DU14" s="98"/>
      <c r="DV14" s="98"/>
      <c r="DW14" s="98"/>
      <c r="DX14" s="89"/>
    </row>
    <row r="15" spans="1:128" ht="56.25" customHeight="1" x14ac:dyDescent="0.25">
      <c r="D15" s="1" t="s">
        <v>36</v>
      </c>
      <c r="E15" s="77"/>
      <c r="F15" s="63" t="s">
        <v>94</v>
      </c>
      <c r="G15" s="2"/>
      <c r="H15" s="2"/>
      <c r="I15" s="77"/>
      <c r="K15" s="1" t="s">
        <v>36</v>
      </c>
      <c r="L15" s="2"/>
      <c r="M15" s="63"/>
      <c r="N15" s="2"/>
      <c r="O15" s="2"/>
      <c r="P15" s="77"/>
      <c r="R15" s="1" t="s">
        <v>36</v>
      </c>
      <c r="S15" s="2"/>
      <c r="T15" s="63" t="s">
        <v>94</v>
      </c>
      <c r="U15" s="2"/>
      <c r="V15" s="2"/>
      <c r="W15" s="77"/>
      <c r="Y15" s="1" t="s">
        <v>36</v>
      </c>
      <c r="Z15" s="2"/>
      <c r="AA15" s="63" t="s">
        <v>94</v>
      </c>
      <c r="AB15" s="2"/>
      <c r="AC15" s="2"/>
      <c r="AD15" s="2"/>
      <c r="AF15" s="1" t="s">
        <v>36</v>
      </c>
      <c r="AG15" s="2"/>
      <c r="AH15" s="63" t="s">
        <v>94</v>
      </c>
      <c r="AI15" s="2"/>
      <c r="AJ15" s="4" t="s">
        <v>104</v>
      </c>
      <c r="AK15" s="2"/>
      <c r="AM15" s="1" t="s">
        <v>36</v>
      </c>
      <c r="AN15" s="2"/>
      <c r="AO15" s="63" t="s">
        <v>94</v>
      </c>
      <c r="AP15" s="2"/>
      <c r="AQ15" s="2"/>
      <c r="AR15" s="2"/>
      <c r="AT15" s="1" t="s">
        <v>36</v>
      </c>
      <c r="AU15" s="2"/>
      <c r="AV15" s="63" t="s">
        <v>94</v>
      </c>
      <c r="AW15" s="63" t="s">
        <v>105</v>
      </c>
      <c r="AX15" s="2"/>
      <c r="AY15" s="4"/>
      <c r="BA15" s="1" t="s">
        <v>36</v>
      </c>
      <c r="BB15" s="2"/>
      <c r="BC15" s="63" t="s">
        <v>94</v>
      </c>
      <c r="BD15" s="63" t="s">
        <v>105</v>
      </c>
      <c r="BE15" s="2"/>
      <c r="BF15" s="2"/>
      <c r="BH15" s="1" t="s">
        <v>36</v>
      </c>
      <c r="BI15" s="98"/>
      <c r="BJ15" s="98"/>
      <c r="BK15" s="98"/>
      <c r="BL15" s="98"/>
      <c r="BM15" s="98"/>
      <c r="BO15" s="1" t="s">
        <v>36</v>
      </c>
      <c r="BP15" s="2"/>
      <c r="BQ15" s="63" t="s">
        <v>94</v>
      </c>
      <c r="BR15" s="72" t="s">
        <v>28</v>
      </c>
      <c r="BS15" s="2"/>
      <c r="BT15" s="63"/>
      <c r="BV15" s="1" t="s">
        <v>36</v>
      </c>
      <c r="BW15" s="63"/>
      <c r="BX15" s="63" t="s">
        <v>94</v>
      </c>
      <c r="BY15" s="2"/>
      <c r="BZ15" s="4" t="s">
        <v>104</v>
      </c>
      <c r="CA15" s="4"/>
      <c r="CC15" s="1" t="s">
        <v>36</v>
      </c>
      <c r="CD15" s="2"/>
      <c r="CE15" s="63" t="s">
        <v>94</v>
      </c>
      <c r="CF15" s="2"/>
      <c r="CG15" s="63"/>
      <c r="CH15" s="63"/>
      <c r="CJ15" s="1" t="s">
        <v>36</v>
      </c>
      <c r="CK15" s="2"/>
      <c r="CL15" s="63" t="s">
        <v>94</v>
      </c>
      <c r="CM15" s="2"/>
      <c r="CN15" s="2"/>
      <c r="CO15" s="63"/>
      <c r="CQ15" s="1" t="s">
        <v>36</v>
      </c>
      <c r="CR15" s="77"/>
      <c r="CS15" s="63" t="s">
        <v>94</v>
      </c>
      <c r="CT15" s="63" t="s">
        <v>105</v>
      </c>
      <c r="CU15" s="2"/>
      <c r="CV15" s="4"/>
      <c r="CX15" s="1" t="s">
        <v>36</v>
      </c>
      <c r="CY15" s="2"/>
      <c r="CZ15" s="63" t="s">
        <v>94</v>
      </c>
      <c r="DA15" s="63" t="s">
        <v>105</v>
      </c>
      <c r="DB15" s="2"/>
      <c r="DC15" s="4"/>
      <c r="DE15" s="1" t="s">
        <v>36</v>
      </c>
      <c r="DF15" s="2"/>
      <c r="DG15" s="98"/>
      <c r="DH15" s="98"/>
      <c r="DI15" s="98"/>
      <c r="DJ15" s="98"/>
      <c r="DL15" s="1" t="s">
        <v>36</v>
      </c>
      <c r="DM15" s="98"/>
      <c r="DN15" s="98"/>
      <c r="DO15" s="98"/>
      <c r="DP15" s="98"/>
      <c r="DQ15" s="89"/>
      <c r="DS15" s="1" t="s">
        <v>36</v>
      </c>
      <c r="DT15" s="98"/>
      <c r="DU15" s="98"/>
      <c r="DV15" s="98"/>
      <c r="DW15" s="98"/>
      <c r="DX15" s="89"/>
    </row>
    <row r="16" spans="1:128" ht="60" customHeight="1" x14ac:dyDescent="0.25">
      <c r="D16" s="109"/>
      <c r="F16" s="109"/>
    </row>
    <row r="17" spans="20:26" ht="60" customHeight="1" x14ac:dyDescent="0.25"/>
    <row r="18" spans="20:26" ht="50.25" customHeight="1" x14ac:dyDescent="0.25"/>
    <row r="19" spans="20:26" ht="50.25" customHeight="1" x14ac:dyDescent="0.25"/>
    <row r="20" spans="20:26" ht="50.1" customHeight="1" x14ac:dyDescent="0.25">
      <c r="T20" s="2"/>
      <c r="U20" s="2"/>
      <c r="Z20" s="2"/>
    </row>
    <row r="21" spans="20:26" ht="50.1" customHeight="1" x14ac:dyDescent="0.25"/>
  </sheetData>
  <mergeCells count="18">
    <mergeCell ref="BV2:CA2"/>
    <mergeCell ref="CC2:CH2"/>
    <mergeCell ref="CJ2:CO2"/>
    <mergeCell ref="DL2:DQ2"/>
    <mergeCell ref="DS2:DX2"/>
    <mergeCell ref="CQ2:CV2"/>
    <mergeCell ref="CX2:DC2"/>
    <mergeCell ref="DE2:DJ2"/>
    <mergeCell ref="BH2:BM2"/>
    <mergeCell ref="BO2:BT2"/>
    <mergeCell ref="D2:I2"/>
    <mergeCell ref="K2:O2"/>
    <mergeCell ref="AM2:AR2"/>
    <mergeCell ref="AT2:AY2"/>
    <mergeCell ref="BA2:BF2"/>
    <mergeCell ref="Y2:AD2"/>
    <mergeCell ref="R2:W2"/>
    <mergeCell ref="AF2:AK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7AD9-6252-4AE8-911A-AFAC7D1D5C96}">
  <dimension ref="A1:AJ42"/>
  <sheetViews>
    <sheetView topLeftCell="B1" zoomScale="70" zoomScaleNormal="70" workbookViewId="0">
      <selection activeCell="B30" sqref="B30"/>
    </sheetView>
  </sheetViews>
  <sheetFormatPr defaultColWidth="11.42578125" defaultRowHeight="15" x14ac:dyDescent="0.25"/>
  <cols>
    <col min="2" max="2" width="74.85546875" customWidth="1"/>
    <col min="4" max="34" width="12.7109375" customWidth="1"/>
  </cols>
  <sheetData>
    <row r="1" spans="1:36" ht="15.75" thickBot="1" x14ac:dyDescent="0.3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6" ht="16.5" thickBot="1" x14ac:dyDescent="0.3">
      <c r="B2" s="13" t="s">
        <v>37</v>
      </c>
      <c r="C2" s="14"/>
      <c r="D2" s="15" t="s">
        <v>38</v>
      </c>
      <c r="E2" s="14"/>
      <c r="F2" s="15" t="s">
        <v>39</v>
      </c>
      <c r="G2" s="14"/>
      <c r="H2" s="15" t="s">
        <v>40</v>
      </c>
      <c r="I2" s="14"/>
      <c r="J2" s="15" t="s">
        <v>41</v>
      </c>
      <c r="K2" s="14"/>
      <c r="L2" s="15" t="s">
        <v>42</v>
      </c>
      <c r="M2" s="14"/>
      <c r="N2" s="15" t="s">
        <v>43</v>
      </c>
      <c r="O2" s="14"/>
      <c r="P2" s="15" t="s">
        <v>44</v>
      </c>
      <c r="Q2" s="14"/>
      <c r="R2" s="15" t="s">
        <v>45</v>
      </c>
      <c r="S2" s="14"/>
      <c r="T2" s="15" t="s">
        <v>46</v>
      </c>
      <c r="U2" s="14"/>
      <c r="V2" s="15" t="s">
        <v>47</v>
      </c>
      <c r="W2" s="14"/>
      <c r="X2" s="15" t="s">
        <v>48</v>
      </c>
      <c r="Y2" s="14"/>
      <c r="Z2" s="15" t="s">
        <v>49</v>
      </c>
      <c r="AA2" s="14"/>
      <c r="AB2" s="15" t="s">
        <v>50</v>
      </c>
      <c r="AC2" s="14"/>
      <c r="AD2" s="15" t="s">
        <v>51</v>
      </c>
      <c r="AE2" s="14"/>
      <c r="AF2" s="15" t="s">
        <v>52</v>
      </c>
      <c r="AG2" s="14"/>
      <c r="AH2" s="15" t="s">
        <v>53</v>
      </c>
      <c r="AI2" s="14"/>
    </row>
    <row r="3" spans="1:36" ht="16.5" thickBot="1" x14ac:dyDescent="0.3">
      <c r="A3" s="120" t="s">
        <v>54</v>
      </c>
      <c r="B3" s="67" t="s">
        <v>87</v>
      </c>
      <c r="C3" s="17"/>
      <c r="D3" s="18">
        <f>COUNTIF('CURSO 1o PRIMER CUATRIMESTRE'!E$5:I$15, "=" &amp; ANALISIS!$B3)</f>
        <v>2</v>
      </c>
      <c r="E3" s="17"/>
      <c r="F3" s="18">
        <f>COUNTIF('CURSO 1o PRIMER CUATRIMESTRE'!L$5:P$15, "=" &amp; ANALISIS!$B3)</f>
        <v>2</v>
      </c>
      <c r="G3" s="17"/>
      <c r="H3" s="18">
        <f>COUNTIF('CURSO 1o PRIMER CUATRIMESTRE'!S$5:W$15, "=" &amp; ANALISIS!$B3)</f>
        <v>0</v>
      </c>
      <c r="I3" s="17"/>
      <c r="J3" s="18">
        <f>COUNTIF('CURSO 1o PRIMER CUATRIMESTRE'!Z$5:AD$15, "=" &amp; ANALISIS!$B3)</f>
        <v>2</v>
      </c>
      <c r="K3" s="17"/>
      <c r="L3" s="18">
        <f>COUNTIF('CURSO 1o PRIMER CUATRIMESTRE'!AG$5:AK$15, "=" &amp; ANALISIS!$B3)</f>
        <v>3</v>
      </c>
      <c r="M3" s="17"/>
      <c r="N3" s="18">
        <f>COUNTIF('CURSO 1o PRIMER CUATRIMESTRE'!AN$5:AR$15, "=" &amp; ANALISIS!$B3)</f>
        <v>2</v>
      </c>
      <c r="O3" s="17"/>
      <c r="P3" s="18">
        <f>COUNTIF('CURSO 1o PRIMER CUATRIMESTRE'!AU$5:AY$15, "=" &amp; ANALISIS!$B3)</f>
        <v>2</v>
      </c>
      <c r="Q3" s="17"/>
      <c r="R3" s="18">
        <f>COUNTIF('CURSO 1o PRIMER CUATRIMESTRE'!BB$5:BF$15, "=" &amp; ANALISIS!$B3)</f>
        <v>2</v>
      </c>
      <c r="S3" s="17"/>
      <c r="T3" s="18">
        <f>COUNTIF('CURSO 1o PRIMER CUATRIMESTRE'!BI$5:BM$15, "=" &amp; ANALISIS!$B3)</f>
        <v>0</v>
      </c>
      <c r="U3" s="17"/>
      <c r="V3" s="18">
        <f>COUNTIF('CURSO 1o PRIMER CUATRIMESTRE'!BP$5:BT$15, "=" &amp; ANALISIS!$B3)</f>
        <v>2</v>
      </c>
      <c r="W3" s="17"/>
      <c r="X3" s="18">
        <f>COUNTIF('CURSO 1o PRIMER CUATRIMESTRE'!BW$5:CA$15, "=" &amp; ANALISIS!$B3)</f>
        <v>3</v>
      </c>
      <c r="Y3" s="17"/>
      <c r="Z3" s="18">
        <f>COUNTIF('CURSO 1o PRIMER CUATRIMESTRE'!CD$5:CH$15, "=" &amp; ANALISIS!$B3)</f>
        <v>2</v>
      </c>
      <c r="AA3" s="17"/>
      <c r="AB3" s="18">
        <f>COUNTIF('CURSO 1o PRIMER CUATRIMESTRE'!CK$5:CO$15, "=" &amp; ANALISIS!$B3)</f>
        <v>2</v>
      </c>
      <c r="AC3" s="17"/>
      <c r="AD3" s="18">
        <f>COUNTIF('CURSO 1o PRIMER CUATRIMESTRE'!CR$5:CV$15, "=" &amp; ANALISIS!$B3)</f>
        <v>2</v>
      </c>
      <c r="AE3" s="17"/>
      <c r="AF3" s="18">
        <f>COUNTIF('CURSO 1o PRIMER CUATRIMESTRE'!CY$5:DC$15, "=" &amp; ANALISIS!$B3)</f>
        <v>2</v>
      </c>
      <c r="AG3" s="17"/>
      <c r="AH3" s="18">
        <f>COUNTIF('CURSO 1o PRIMER CUATRIMESTRE'!DF$5:DJ$15, "=" &amp; ANALISIS!$B3)</f>
        <v>0</v>
      </c>
      <c r="AI3" s="17"/>
      <c r="AJ3">
        <f>SUM(D3:AH3)</f>
        <v>28</v>
      </c>
    </row>
    <row r="4" spans="1:36" ht="16.5" thickBot="1" x14ac:dyDescent="0.3">
      <c r="A4" s="120"/>
      <c r="B4" s="4" t="s">
        <v>104</v>
      </c>
      <c r="C4" s="19"/>
      <c r="D4" s="18">
        <f>COUNTIF('CURSO 1o PRIMER CUATRIMESTRE'!E$5:I$15, "=" &amp; ANALISIS!$B4)</f>
        <v>0</v>
      </c>
      <c r="E4" s="17"/>
      <c r="F4" s="18">
        <f>COUNTIF('CURSO 1o PRIMER CUATRIMESTRE'!L$5:P$15, "=" &amp; ANALISIS!$B4)</f>
        <v>2</v>
      </c>
      <c r="G4" s="17"/>
      <c r="H4" s="18">
        <f>COUNTIF('CURSO 1o PRIMER CUATRIMESTRE'!S$5:W$15, "=" &amp; ANALISIS!$B4)</f>
        <v>0</v>
      </c>
      <c r="I4" s="17"/>
      <c r="J4" s="18">
        <f>COUNTIF('CURSO 1o PRIMER CUATRIMESTRE'!Z$5:AD$15, "=" &amp; ANALISIS!$B4)</f>
        <v>2</v>
      </c>
      <c r="K4" s="17"/>
      <c r="L4" s="18">
        <f>COUNTIF('CURSO 1o PRIMER CUATRIMESTRE'!AG$5:AK$15, "=" &amp; ANALISIS!$B4)</f>
        <v>2</v>
      </c>
      <c r="M4" s="17"/>
      <c r="N4" s="18">
        <f>COUNTIF('CURSO 1o PRIMER CUATRIMESTRE'!AN$5:AR$15, "=" &amp; ANALISIS!$B4)</f>
        <v>2</v>
      </c>
      <c r="O4" s="17"/>
      <c r="P4" s="18">
        <f>COUNTIF('CURSO 1o PRIMER CUATRIMESTRE'!AU$5:AY$15, "=" &amp; ANALISIS!$B4)</f>
        <v>2</v>
      </c>
      <c r="Q4" s="17"/>
      <c r="R4" s="18">
        <f>COUNTIF('CURSO 1o PRIMER CUATRIMESTRE'!BB$5:BF$15, "=" &amp; ANALISIS!$B4)</f>
        <v>2</v>
      </c>
      <c r="S4" s="17"/>
      <c r="T4" s="18">
        <f>COUNTIF('CURSO 1o PRIMER CUATRIMESTRE'!BI$5:BM$15, "=" &amp; ANALISIS!$B4)</f>
        <v>0</v>
      </c>
      <c r="U4" s="17"/>
      <c r="V4" s="18">
        <f>COUNTIF('CURSO 1o PRIMER CUATRIMESTRE'!BP$5:BT$15, "=" &amp; ANALISIS!$B4)</f>
        <v>2</v>
      </c>
      <c r="W4" s="17"/>
      <c r="X4" s="18">
        <f>COUNTIF('CURSO 1o PRIMER CUATRIMESTRE'!BW$5:CA$15, "=" &amp; ANALISIS!$B4)</f>
        <v>2</v>
      </c>
      <c r="Y4" s="17"/>
      <c r="Z4" s="18">
        <f>COUNTIF('CURSO 1o PRIMER CUATRIMESTRE'!CD$5:CH$15, "=" &amp; ANALISIS!$B4)</f>
        <v>0</v>
      </c>
      <c r="AA4" s="17"/>
      <c r="AB4" s="18">
        <f>COUNTIF('CURSO 1o PRIMER CUATRIMESTRE'!CK$5:CO$15, "=" &amp; ANALISIS!$B4)</f>
        <v>2</v>
      </c>
      <c r="AC4" s="17"/>
      <c r="AD4" s="18">
        <f>COUNTIF('CURSO 1o PRIMER CUATRIMESTRE'!CR$5:CV$15, "=" &amp; ANALISIS!$B4)</f>
        <v>2</v>
      </c>
      <c r="AE4" s="17"/>
      <c r="AF4" s="18">
        <f>COUNTIF('CURSO 1o PRIMER CUATRIMESTRE'!CY$5:DC$15, "=" &amp; ANALISIS!$B4)</f>
        <v>0</v>
      </c>
      <c r="AG4" s="17"/>
      <c r="AH4" s="18">
        <f>COUNTIF('CURSO 1o PRIMER CUATRIMESTRE'!DF$5:DJ$15, "=" &amp; ANALISIS!$B4)</f>
        <v>0</v>
      </c>
      <c r="AI4" s="19"/>
      <c r="AJ4">
        <f>SUM(D4:AH4)</f>
        <v>20</v>
      </c>
    </row>
    <row r="5" spans="1:36" ht="16.5" thickBot="1" x14ac:dyDescent="0.3">
      <c r="A5" s="120"/>
      <c r="B5" s="63" t="s">
        <v>96</v>
      </c>
      <c r="C5" s="20"/>
      <c r="D5" s="18">
        <f>COUNTIF('CURSO 1o PRIMER CUATRIMESTRE'!E$5:I$15, "=" &amp; ANALISIS!$B5)</f>
        <v>0</v>
      </c>
      <c r="E5" s="17"/>
      <c r="F5" s="18">
        <f>COUNTIF('CURSO 1o PRIMER CUATRIMESTRE'!L$5:P$15, "=" &amp; ANALISIS!$B5)</f>
        <v>0</v>
      </c>
      <c r="G5" s="17"/>
      <c r="H5" s="18">
        <f>COUNTIF('CURSO 1o PRIMER CUATRIMESTRE'!S$5:W$15, "=" &amp; ANALISIS!$B5)</f>
        <v>0</v>
      </c>
      <c r="I5" s="17"/>
      <c r="J5" s="18">
        <f>COUNTIF('CURSO 1o PRIMER CUATRIMESTRE'!Z$5:AD$15, "=" &amp; ANALISIS!$B5)</f>
        <v>0</v>
      </c>
      <c r="K5" s="17"/>
      <c r="L5" s="18">
        <f>COUNTIF('CURSO 1o PRIMER CUATRIMESTRE'!AG$5:AK$15, "=" &amp; ANALISIS!$B5)</f>
        <v>0</v>
      </c>
      <c r="M5" s="17"/>
      <c r="N5" s="18">
        <f>COUNTIF('CURSO 1o PRIMER CUATRIMESTRE'!AN$5:AR$15, "=" &amp; ANALISIS!$B5)</f>
        <v>0</v>
      </c>
      <c r="O5" s="17"/>
      <c r="P5" s="18">
        <f>COUNTIF('CURSO 1o PRIMER CUATRIMESTRE'!AU$5:AY$15, "=" &amp; ANALISIS!$B5)</f>
        <v>0</v>
      </c>
      <c r="Q5" s="17"/>
      <c r="R5" s="18">
        <f>COUNTIF('CURSO 1o PRIMER CUATRIMESTRE'!BB$5:BF$15, "=" &amp; ANALISIS!$B5)</f>
        <v>0</v>
      </c>
      <c r="S5" s="17"/>
      <c r="T5" s="18">
        <f>COUNTIF('CURSO 1o PRIMER CUATRIMESTRE'!BI$5:BM$15, "=" &amp; ANALISIS!$B5)</f>
        <v>0</v>
      </c>
      <c r="U5" s="17"/>
      <c r="V5" s="18">
        <f>COUNTIF('CURSO 1o PRIMER CUATRIMESTRE'!BP$5:BT$15, "=" &amp; ANALISIS!$B5)</f>
        <v>3</v>
      </c>
      <c r="W5" s="17"/>
      <c r="X5" s="18">
        <f>COUNTIF('CURSO 1o PRIMER CUATRIMESTRE'!BW$5:CA$15, "=" &amp; ANALISIS!$B5)</f>
        <v>0</v>
      </c>
      <c r="Y5" s="17"/>
      <c r="Z5" s="18">
        <f>COUNTIF('CURSO 1o PRIMER CUATRIMESTRE'!CD$5:CH$15, "=" &amp; ANALISIS!$B5)</f>
        <v>0</v>
      </c>
      <c r="AA5" s="17"/>
      <c r="AB5" s="18">
        <f>COUNTIF('CURSO 1o PRIMER CUATRIMESTRE'!CK$5:CO$15, "=" &amp; ANALISIS!$B5)</f>
        <v>0</v>
      </c>
      <c r="AC5" s="17"/>
      <c r="AD5" s="18">
        <f>COUNTIF('CURSO 1o PRIMER CUATRIMESTRE'!CR$5:CV$15, "=" &amp; ANALISIS!$B5)</f>
        <v>0</v>
      </c>
      <c r="AE5" s="17"/>
      <c r="AF5" s="18">
        <f>COUNTIF('CURSO 1o PRIMER CUATRIMESTRE'!CY$5:DC$15, "=" &amp; ANALISIS!$B5)</f>
        <v>0</v>
      </c>
      <c r="AG5" s="17"/>
      <c r="AH5" s="18">
        <f>COUNTIF('CURSO 1o PRIMER CUATRIMESTRE'!DF$5:DJ$15, "=" &amp; ANALISIS!$B5)</f>
        <v>0</v>
      </c>
      <c r="AI5" s="20"/>
      <c r="AJ5">
        <f t="shared" ref="AJ5:AJ17" si="0">SUM(D5:AH5)</f>
        <v>3</v>
      </c>
    </row>
    <row r="6" spans="1:36" ht="15.75" thickBot="1" x14ac:dyDescent="0.3">
      <c r="A6" s="120"/>
      <c r="B6" s="65" t="s">
        <v>88</v>
      </c>
      <c r="C6" s="17"/>
      <c r="D6" s="18">
        <f>COUNTIF('CURSO 1o PRIMER CUATRIMESTRE'!E$5:I$15, "=" &amp; ANALISIS!$B6)</f>
        <v>0</v>
      </c>
      <c r="E6" s="17"/>
      <c r="F6" s="18">
        <f>COUNTIF('CURSO 1o PRIMER CUATRIMESTRE'!L$5:P$15, "=" &amp; ANALISIS!$B6)</f>
        <v>2</v>
      </c>
      <c r="G6" s="17"/>
      <c r="H6" s="18">
        <f>COUNTIF('CURSO 1o PRIMER CUATRIMESTRE'!S$5:W$15, "=" &amp; ANALISIS!$B6)</f>
        <v>2</v>
      </c>
      <c r="I6" s="17"/>
      <c r="J6" s="18">
        <f>COUNTIF('CURSO 1o PRIMER CUATRIMESTRE'!Z$5:AD$15, "=" &amp; ANALISIS!$B6)</f>
        <v>2</v>
      </c>
      <c r="K6" s="17"/>
      <c r="L6" s="18">
        <f>COUNTIF('CURSO 1o PRIMER CUATRIMESTRE'!AG$5:AK$15, "=" &amp; ANALISIS!$B6)</f>
        <v>2</v>
      </c>
      <c r="M6" s="17"/>
      <c r="N6" s="18">
        <f>COUNTIF('CURSO 1o PRIMER CUATRIMESTRE'!AN$5:AR$15, "=" &amp; ANALISIS!$B6)</f>
        <v>2</v>
      </c>
      <c r="O6" s="17"/>
      <c r="P6" s="18">
        <f>COUNTIF('CURSO 1o PRIMER CUATRIMESTRE'!AU$5:AY$15, "=" &amp; ANALISIS!$B6)</f>
        <v>2</v>
      </c>
      <c r="Q6" s="17"/>
      <c r="R6" s="18">
        <f>COUNTIF('CURSO 1o PRIMER CUATRIMESTRE'!BB$5:BF$15, "=" &amp; ANALISIS!$B6)</f>
        <v>2</v>
      </c>
      <c r="S6" s="17"/>
      <c r="T6" s="18">
        <f>COUNTIF('CURSO 1o PRIMER CUATRIMESTRE'!BI$5:BM$15, "=" &amp; ANALISIS!$B6)</f>
        <v>0</v>
      </c>
      <c r="U6" s="17"/>
      <c r="V6" s="18">
        <f>COUNTIF('CURSO 1o PRIMER CUATRIMESTRE'!BP$5:BT$15, "=" &amp; ANALISIS!$B6)</f>
        <v>2</v>
      </c>
      <c r="W6" s="17"/>
      <c r="X6" s="18">
        <f>COUNTIF('CURSO 1o PRIMER CUATRIMESTRE'!BW$5:CA$15, "=" &amp; ANALISIS!$B6)</f>
        <v>2</v>
      </c>
      <c r="Y6" s="17"/>
      <c r="Z6" s="18">
        <f>COUNTIF('CURSO 1o PRIMER CUATRIMESTRE'!CD$5:CH$15, "=" &amp; ANALISIS!$B6)</f>
        <v>2</v>
      </c>
      <c r="AA6" s="17"/>
      <c r="AB6" s="18">
        <f>COUNTIF('CURSO 1o PRIMER CUATRIMESTRE'!CK$5:CO$15, "=" &amp; ANALISIS!$B6)</f>
        <v>2</v>
      </c>
      <c r="AC6" s="17"/>
      <c r="AD6" s="18">
        <f>COUNTIF('CURSO 1o PRIMER CUATRIMESTRE'!CR$5:CV$15, "=" &amp; ANALISIS!$B6)</f>
        <v>0</v>
      </c>
      <c r="AE6" s="17"/>
      <c r="AF6" s="18">
        <f>COUNTIF('CURSO 1o PRIMER CUATRIMESTRE'!CY$5:DC$15, "=" &amp; ANALISIS!$B6)</f>
        <v>2</v>
      </c>
      <c r="AG6" s="17"/>
      <c r="AH6" s="18">
        <f>COUNTIF('CURSO 1o PRIMER CUATRIMESTRE'!DF$5:DJ$15, "=" &amp; ANALISIS!$B6)</f>
        <v>2</v>
      </c>
      <c r="AI6" s="17"/>
      <c r="AJ6">
        <f t="shared" si="0"/>
        <v>26</v>
      </c>
    </row>
    <row r="7" spans="1:36" ht="16.5" thickBot="1" x14ac:dyDescent="0.3">
      <c r="A7" s="120"/>
      <c r="B7" s="63" t="s">
        <v>102</v>
      </c>
      <c r="C7" s="19"/>
      <c r="D7" s="18">
        <f>COUNTIF('CURSO 1o PRIMER CUATRIMESTRE'!E$5:I$15, "=" &amp; ANALISIS!$B7)</f>
        <v>0</v>
      </c>
      <c r="E7" s="80"/>
      <c r="F7" s="18">
        <f>COUNTIF('CURSO 1o PRIMER CUATRIMESTRE'!L$5:P$15, "=" &amp; ANALISIS!$B7)</f>
        <v>2</v>
      </c>
      <c r="G7" s="80"/>
      <c r="H7" s="18">
        <f>COUNTIF('CURSO 1o PRIMER CUATRIMESTRE'!S$5:W$15, "=" &amp; ANALISIS!$B7)</f>
        <v>2</v>
      </c>
      <c r="I7" s="80"/>
      <c r="J7" s="18">
        <f>COUNTIF('CURSO 1o PRIMER CUATRIMESTRE'!Z$5:AD$15, "=" &amp; ANALISIS!$B7)</f>
        <v>2</v>
      </c>
      <c r="K7" s="80"/>
      <c r="L7" s="18">
        <f>COUNTIF('CURSO 1o PRIMER CUATRIMESTRE'!AG$5:AK$15, "=" &amp; ANALISIS!$B7)</f>
        <v>2</v>
      </c>
      <c r="M7" s="80"/>
      <c r="N7" s="18">
        <f>COUNTIF('CURSO 1o PRIMER CUATRIMESTRE'!AN$5:AR$15, "=" &amp; ANALISIS!$B7)</f>
        <v>2</v>
      </c>
      <c r="O7" s="80"/>
      <c r="P7" s="18">
        <f>COUNTIF('CURSO 1o PRIMER CUATRIMESTRE'!AU$5:AY$15, "=" &amp; ANALISIS!$B7)</f>
        <v>2</v>
      </c>
      <c r="Q7" s="80"/>
      <c r="R7" s="18">
        <f>COUNTIF('CURSO 1o PRIMER CUATRIMESTRE'!BB$5:BF$15, "=" &amp; ANALISIS!$B7)</f>
        <v>2</v>
      </c>
      <c r="S7" s="80"/>
      <c r="T7" s="18">
        <f>COUNTIF('CURSO 1o PRIMER CUATRIMESTRE'!BI$5:BM$15, "=" &amp; ANALISIS!$B7)</f>
        <v>0</v>
      </c>
      <c r="U7" s="80"/>
      <c r="V7" s="18">
        <f>COUNTIF('CURSO 1o PRIMER CUATRIMESTRE'!BP$5:BT$15, "=" &amp; ANALISIS!$B7)</f>
        <v>2</v>
      </c>
      <c r="W7" s="80"/>
      <c r="X7" s="18">
        <f>COUNTIF('CURSO 1o PRIMER CUATRIMESTRE'!BW$5:CA$15, "=" &amp; ANALISIS!$B7)</f>
        <v>2</v>
      </c>
      <c r="Y7" s="80"/>
      <c r="Z7" s="18">
        <f>COUNTIF('CURSO 1o PRIMER CUATRIMESTRE'!CD$5:CH$15, "=" &amp; ANALISIS!$B7)</f>
        <v>2</v>
      </c>
      <c r="AA7" s="80"/>
      <c r="AB7" s="18">
        <f>COUNTIF('CURSO 1o PRIMER CUATRIMESTRE'!CK$5:CO$15, "=" &amp; ANALISIS!$B7)</f>
        <v>2</v>
      </c>
      <c r="AC7" s="80"/>
      <c r="AD7" s="18">
        <f>COUNTIF('CURSO 1o PRIMER CUATRIMESTRE'!CR$5:CV$15, "=" &amp; ANALISIS!$B7)</f>
        <v>0</v>
      </c>
      <c r="AE7" s="80"/>
      <c r="AF7" s="18">
        <f>COUNTIF('CURSO 1o PRIMER CUATRIMESTRE'!CY$5:DC$15, "=" &amp; ANALISIS!$B7)</f>
        <v>2</v>
      </c>
      <c r="AG7" s="80"/>
      <c r="AH7" s="18">
        <f>COUNTIF('CURSO 1o PRIMER CUATRIMESTRE'!DF$5:DJ$15, "=" &amp; ANALISIS!$B7)</f>
        <v>2</v>
      </c>
      <c r="AI7" s="19"/>
      <c r="AJ7">
        <f t="shared" si="0"/>
        <v>26</v>
      </c>
    </row>
    <row r="8" spans="1:36" ht="16.5" thickBot="1" x14ac:dyDescent="0.3">
      <c r="A8" s="120"/>
      <c r="B8" s="63" t="s">
        <v>97</v>
      </c>
      <c r="C8" s="20"/>
      <c r="D8" s="18">
        <f>COUNTIF('CURSO 1o PRIMER CUATRIMESTRE'!E$5:I$15, "=" &amp; ANALISIS!$B8)</f>
        <v>0</v>
      </c>
      <c r="E8" s="17"/>
      <c r="F8" s="18">
        <f>COUNTIF('CURSO 1o PRIMER CUATRIMESTRE'!L$5:P$15, "=" &amp; ANALISIS!$B8)</f>
        <v>0</v>
      </c>
      <c r="G8" s="17"/>
      <c r="H8" s="18">
        <f>COUNTIF('CURSO 1o PRIMER CUATRIMESTRE'!S$5:W$15, "=" &amp; ANALISIS!$B8)</f>
        <v>0</v>
      </c>
      <c r="I8" s="17"/>
      <c r="J8" s="18">
        <f>COUNTIF('CURSO 1o PRIMER CUATRIMESTRE'!Z$5:AD$15, "=" &amp; ANALISIS!$B8)</f>
        <v>0</v>
      </c>
      <c r="K8" s="17"/>
      <c r="L8" s="18">
        <f>COUNTIF('CURSO 1o PRIMER CUATRIMESTRE'!AG$5:AK$15, "=" &amp; ANALISIS!$B8)</f>
        <v>0</v>
      </c>
      <c r="M8" s="17"/>
      <c r="N8" s="18">
        <f>COUNTIF('CURSO 1o PRIMER CUATRIMESTRE'!AN$5:AR$15, "=" &amp; ANALISIS!$B8)</f>
        <v>0</v>
      </c>
      <c r="O8" s="17"/>
      <c r="P8" s="18">
        <f>COUNTIF('CURSO 1o PRIMER CUATRIMESTRE'!AU$5:AY$15, "=" &amp; ANALISIS!$B8)</f>
        <v>0</v>
      </c>
      <c r="Q8" s="17"/>
      <c r="R8" s="18">
        <f>COUNTIF('CURSO 1o PRIMER CUATRIMESTRE'!BB$5:BF$15, "=" &amp; ANALISIS!$B8)</f>
        <v>0</v>
      </c>
      <c r="S8" s="17"/>
      <c r="T8" s="18">
        <f>COUNTIF('CURSO 1o PRIMER CUATRIMESTRE'!BI$5:BM$15, "=" &amp; ANALISIS!$B8)</f>
        <v>0</v>
      </c>
      <c r="U8" s="17"/>
      <c r="V8" s="18">
        <f>COUNTIF('CURSO 1o PRIMER CUATRIMESTRE'!BP$5:BT$15, "=" &amp; ANALISIS!$B8)</f>
        <v>0</v>
      </c>
      <c r="W8" s="17"/>
      <c r="X8" s="18">
        <f>COUNTIF('CURSO 1o PRIMER CUATRIMESTRE'!BW$5:CA$15, "=" &amp; ANALISIS!$B8)</f>
        <v>0</v>
      </c>
      <c r="Y8" s="17"/>
      <c r="Z8" s="18">
        <f>COUNTIF('CURSO 1o PRIMER CUATRIMESTRE'!CD$5:CH$15, "=" &amp; ANALISIS!$B8)</f>
        <v>0</v>
      </c>
      <c r="AA8" s="17"/>
      <c r="AB8" s="18">
        <f>COUNTIF('CURSO 1o PRIMER CUATRIMESTRE'!CK$5:CO$15, "=" &amp; ANALISIS!$B8)</f>
        <v>0</v>
      </c>
      <c r="AC8" s="17"/>
      <c r="AD8" s="18">
        <f>COUNTIF('CURSO 1o PRIMER CUATRIMESTRE'!CR$5:CV$15, "=" &amp; ANALISIS!$B8)</f>
        <v>0</v>
      </c>
      <c r="AE8" s="17"/>
      <c r="AF8" s="18">
        <f>COUNTIF('CURSO 1o PRIMER CUATRIMESTRE'!CY$5:DC$15, "=" &amp; ANALISIS!$B8)</f>
        <v>0</v>
      </c>
      <c r="AG8" s="17"/>
      <c r="AH8" s="18">
        <f>COUNTIF('CURSO 1o PRIMER CUATRIMESTRE'!DF$5:DJ$15, "=" &amp; ANALISIS!$B8)</f>
        <v>0</v>
      </c>
      <c r="AI8" s="20"/>
      <c r="AJ8">
        <f t="shared" si="0"/>
        <v>0</v>
      </c>
    </row>
    <row r="9" spans="1:36" ht="16.5" thickBot="1" x14ac:dyDescent="0.3">
      <c r="A9" s="120"/>
      <c r="B9" s="68" t="s">
        <v>89</v>
      </c>
      <c r="C9" s="17"/>
      <c r="D9" s="18">
        <f>COUNTIF('CURSO 1o PRIMER CUATRIMESTRE'!E$5:I$15, "=" &amp; ANALISIS!$B9)</f>
        <v>2</v>
      </c>
      <c r="E9" s="17"/>
      <c r="F9" s="18">
        <f>COUNTIF('CURSO 1o PRIMER CUATRIMESTRE'!L$5:P$15, "=" &amp; ANALISIS!$B9)</f>
        <v>0</v>
      </c>
      <c r="G9" s="17"/>
      <c r="H9" s="18">
        <f>COUNTIF('CURSO 1o PRIMER CUATRIMESTRE'!S$5:W$15, "=" &amp; ANALISIS!$B9)</f>
        <v>2</v>
      </c>
      <c r="I9" s="17"/>
      <c r="J9" s="18">
        <f>COUNTIF('CURSO 1o PRIMER CUATRIMESTRE'!Z$5:AD$15, "=" &amp; ANALISIS!$B9)</f>
        <v>2</v>
      </c>
      <c r="K9" s="17"/>
      <c r="L9" s="18">
        <f>COUNTIF('CURSO 1o PRIMER CUATRIMESTRE'!AG$5:AK$15, "=" &amp; ANALISIS!$B9)</f>
        <v>2</v>
      </c>
      <c r="M9" s="17"/>
      <c r="N9" s="18">
        <f>COUNTIF('CURSO 1o PRIMER CUATRIMESTRE'!AN$5:AR$15, "=" &amp; ANALISIS!$B9)</f>
        <v>2</v>
      </c>
      <c r="O9" s="17"/>
      <c r="P9" s="18">
        <f>COUNTIF('CURSO 1o PRIMER CUATRIMESTRE'!AU$5:AY$15, "=" &amp; ANALISIS!$B9)</f>
        <v>2</v>
      </c>
      <c r="Q9" s="17"/>
      <c r="R9" s="18">
        <f>COUNTIF('CURSO 1o PRIMER CUATRIMESTRE'!BB$5:BF$15, "=" &amp; ANALISIS!$B9)</f>
        <v>2</v>
      </c>
      <c r="S9" s="17"/>
      <c r="T9" s="18">
        <f>COUNTIF('CURSO 1o PRIMER CUATRIMESTRE'!BI$5:BM$15, "=" &amp; ANALISIS!$B9)</f>
        <v>0</v>
      </c>
      <c r="U9" s="17"/>
      <c r="V9" s="18">
        <f>COUNTIF('CURSO 1o PRIMER CUATRIMESTRE'!BP$5:BT$15, "=" &amp; ANALISIS!$B9)</f>
        <v>2</v>
      </c>
      <c r="W9" s="17"/>
      <c r="X9" s="18">
        <f>COUNTIF('CURSO 1o PRIMER CUATRIMESTRE'!BW$5:CA$15, "=" &amp; ANALISIS!$B9)</f>
        <v>2</v>
      </c>
      <c r="Y9" s="17"/>
      <c r="Z9" s="18">
        <f>COUNTIF('CURSO 1o PRIMER CUATRIMESTRE'!CD$5:CH$15, "=" &amp; ANALISIS!$B9)</f>
        <v>2</v>
      </c>
      <c r="AA9" s="17"/>
      <c r="AB9" s="18">
        <f>COUNTIF('CURSO 1o PRIMER CUATRIMESTRE'!CK$5:CO$15, "=" &amp; ANALISIS!$B9)</f>
        <v>2</v>
      </c>
      <c r="AC9" s="17"/>
      <c r="AD9" s="18">
        <f>COUNTIF('CURSO 1o PRIMER CUATRIMESTRE'!CR$5:CV$15, "=" &amp; ANALISIS!$B9)</f>
        <v>2</v>
      </c>
      <c r="AE9" s="17"/>
      <c r="AF9" s="18">
        <f>COUNTIF('CURSO 1o PRIMER CUATRIMESTRE'!CY$5:DC$15, "=" &amp; ANALISIS!$B9)</f>
        <v>2</v>
      </c>
      <c r="AG9" s="17"/>
      <c r="AH9" s="18">
        <f>COUNTIF('CURSO 1o PRIMER CUATRIMESTRE'!DF$5:DJ$15, "=" &amp; ANALISIS!$B9)</f>
        <v>0</v>
      </c>
      <c r="AI9" s="17"/>
      <c r="AJ9">
        <f t="shared" si="0"/>
        <v>26</v>
      </c>
    </row>
    <row r="10" spans="1:36" ht="16.5" thickBot="1" x14ac:dyDescent="0.3">
      <c r="A10" s="120"/>
      <c r="B10" s="63" t="s">
        <v>94</v>
      </c>
      <c r="C10" s="19"/>
      <c r="D10" s="18">
        <f>COUNTIF('CURSO 1o PRIMER CUATRIMESTRE'!E$5:I$15, "=" &amp; ANALISIS!$B10)</f>
        <v>2</v>
      </c>
      <c r="E10" s="17"/>
      <c r="F10" s="18">
        <f>COUNTIF('CURSO 1o PRIMER CUATRIMESTRE'!L$5:P$15, "=" &amp; ANALISIS!$B10)</f>
        <v>0</v>
      </c>
      <c r="G10" s="17"/>
      <c r="H10" s="18">
        <f>COUNTIF('CURSO 1o PRIMER CUATRIMESTRE'!S$5:W$15, "=" &amp; ANALISIS!$B10)</f>
        <v>2</v>
      </c>
      <c r="I10" s="17"/>
      <c r="J10" s="18">
        <f>COUNTIF('CURSO 1o PRIMER CUATRIMESTRE'!Z$5:AD$15, "=" &amp; ANALISIS!$B10)</f>
        <v>2</v>
      </c>
      <c r="K10" s="17"/>
      <c r="L10" s="18">
        <f>COUNTIF('CURSO 1o PRIMER CUATRIMESTRE'!AG$5:AK$15, "=" &amp; ANALISIS!$B10)</f>
        <v>2</v>
      </c>
      <c r="M10" s="17"/>
      <c r="N10" s="18">
        <f>COUNTIF('CURSO 1o PRIMER CUATRIMESTRE'!AN$5:AR$15, "=" &amp; ANALISIS!$B10)</f>
        <v>2</v>
      </c>
      <c r="O10" s="17"/>
      <c r="P10" s="18">
        <f>COUNTIF('CURSO 1o PRIMER CUATRIMESTRE'!AU$5:AY$15, "=" &amp; ANALISIS!$B10)</f>
        <v>2</v>
      </c>
      <c r="Q10" s="17"/>
      <c r="R10" s="18">
        <f>COUNTIF('CURSO 1o PRIMER CUATRIMESTRE'!BB$5:BF$15, "=" &amp; ANALISIS!$B10)</f>
        <v>2</v>
      </c>
      <c r="S10" s="17"/>
      <c r="T10" s="18">
        <f>COUNTIF('CURSO 1o PRIMER CUATRIMESTRE'!BI$5:BM$15, "=" &amp; ANALISIS!$B10)</f>
        <v>0</v>
      </c>
      <c r="U10" s="17"/>
      <c r="V10" s="18">
        <f>COUNTIF('CURSO 1o PRIMER CUATRIMESTRE'!BP$5:BT$15, "=" &amp; ANALISIS!$B10)</f>
        <v>2</v>
      </c>
      <c r="W10" s="17"/>
      <c r="X10" s="18">
        <f>COUNTIF('CURSO 1o PRIMER CUATRIMESTRE'!BW$5:CA$15, "=" &amp; ANALISIS!$B10)</f>
        <v>2</v>
      </c>
      <c r="Y10" s="17"/>
      <c r="Z10" s="18">
        <f>COUNTIF('CURSO 1o PRIMER CUATRIMESTRE'!CD$5:CH$15, "=" &amp; ANALISIS!$B10)</f>
        <v>2</v>
      </c>
      <c r="AA10" s="17"/>
      <c r="AB10" s="18">
        <f>COUNTIF('CURSO 1o PRIMER CUATRIMESTRE'!CK$5:CO$15, "=" &amp; ANALISIS!$B10)</f>
        <v>2</v>
      </c>
      <c r="AC10" s="17"/>
      <c r="AD10" s="18">
        <f>COUNTIF('CURSO 1o PRIMER CUATRIMESTRE'!CR$5:CV$15, "=" &amp; ANALISIS!$B10)</f>
        <v>2</v>
      </c>
      <c r="AE10" s="17"/>
      <c r="AF10" s="18">
        <f>COUNTIF('CURSO 1o PRIMER CUATRIMESTRE'!CY$5:DC$15, "=" &amp; ANALISIS!$B10)</f>
        <v>2</v>
      </c>
      <c r="AG10" s="17"/>
      <c r="AH10" s="18">
        <f>COUNTIF('CURSO 1o PRIMER CUATRIMESTRE'!DF$5:DJ$15, "=" &amp; ANALISIS!$B10)</f>
        <v>0</v>
      </c>
      <c r="AI10" s="19"/>
      <c r="AJ10">
        <f t="shared" si="0"/>
        <v>26</v>
      </c>
    </row>
    <row r="11" spans="1:36" ht="16.5" thickBot="1" x14ac:dyDescent="0.3">
      <c r="A11" s="120"/>
      <c r="B11" s="63" t="s">
        <v>95</v>
      </c>
      <c r="C11" s="20"/>
      <c r="D11" s="18">
        <f>COUNTIF('CURSO 1o PRIMER CUATRIMESTRE'!E$5:I$15, "=" &amp; ANALISIS!$B11)</f>
        <v>0</v>
      </c>
      <c r="E11" s="17"/>
      <c r="F11" s="18">
        <f>COUNTIF('CURSO 1o PRIMER CUATRIMESTRE'!L$5:P$15, "=" &amp; ANALISIS!$B11)</f>
        <v>0</v>
      </c>
      <c r="G11" s="17"/>
      <c r="H11" s="18">
        <f>COUNTIF('CURSO 1o PRIMER CUATRIMESTRE'!S$5:W$15, "=" &amp; ANALISIS!$B11)</f>
        <v>0</v>
      </c>
      <c r="I11" s="17"/>
      <c r="J11" s="18">
        <f>COUNTIF('CURSO 1o PRIMER CUATRIMESTRE'!Z$5:AD$15, "=" &amp; ANALISIS!$B11)</f>
        <v>0</v>
      </c>
      <c r="K11" s="17"/>
      <c r="L11" s="18">
        <f>COUNTIF('CURSO 1o PRIMER CUATRIMESTRE'!AG$5:AK$15, "=" &amp; ANALISIS!$B11)</f>
        <v>0</v>
      </c>
      <c r="M11" s="17"/>
      <c r="N11" s="18">
        <f>COUNTIF('CURSO 1o PRIMER CUATRIMESTRE'!AN$5:AR$15, "=" &amp; ANALISIS!$B11)</f>
        <v>0</v>
      </c>
      <c r="O11" s="17"/>
      <c r="P11" s="18">
        <f>COUNTIF('CURSO 1o PRIMER CUATRIMESTRE'!AU$5:AY$15, "=" &amp; ANALISIS!$B11)</f>
        <v>0</v>
      </c>
      <c r="Q11" s="17"/>
      <c r="R11" s="18">
        <f>COUNTIF('CURSO 1o PRIMER CUATRIMESTRE'!BB$5:BF$15, "=" &amp; ANALISIS!$B11)</f>
        <v>0</v>
      </c>
      <c r="S11" s="17"/>
      <c r="T11" s="18">
        <f>COUNTIF('CURSO 1o PRIMER CUATRIMESTRE'!BI$5:BM$15, "=" &amp; ANALISIS!$B11)</f>
        <v>0</v>
      </c>
      <c r="U11" s="17"/>
      <c r="V11" s="18">
        <f>COUNTIF('CURSO 1o PRIMER CUATRIMESTRE'!BP$5:BT$15, "=" &amp; ANALISIS!$B11)</f>
        <v>0</v>
      </c>
      <c r="W11" s="17"/>
      <c r="X11" s="18">
        <f>COUNTIF('CURSO 1o PRIMER CUATRIMESTRE'!BW$5:CA$15, "=" &amp; ANALISIS!$B11)</f>
        <v>0</v>
      </c>
      <c r="Y11" s="17"/>
      <c r="Z11" s="18">
        <f>COUNTIF('CURSO 1o PRIMER CUATRIMESTRE'!CD$5:CH$15, "=" &amp; ANALISIS!$B11)</f>
        <v>0</v>
      </c>
      <c r="AA11" s="17"/>
      <c r="AB11" s="18">
        <f>COUNTIF('CURSO 1o PRIMER CUATRIMESTRE'!CK$5:CO$15, "=" &amp; ANALISIS!$B11)</f>
        <v>2</v>
      </c>
      <c r="AC11" s="17"/>
      <c r="AD11" s="18">
        <f>COUNTIF('CURSO 1o PRIMER CUATRIMESTRE'!CR$5:CV$15, "=" &amp; ANALISIS!$B11)</f>
        <v>0</v>
      </c>
      <c r="AE11" s="17"/>
      <c r="AF11" s="18">
        <f>COUNTIF('CURSO 1o PRIMER CUATRIMESTRE'!CY$5:DC$15, "=" &amp; ANALISIS!$B11)</f>
        <v>0</v>
      </c>
      <c r="AG11" s="17"/>
      <c r="AH11" s="18">
        <f>COUNTIF('CURSO 1o PRIMER CUATRIMESTRE'!DF$5:DJ$15, "=" &amp; ANALISIS!$B11)</f>
        <v>0</v>
      </c>
      <c r="AI11" s="20"/>
      <c r="AJ11">
        <f t="shared" si="0"/>
        <v>2</v>
      </c>
    </row>
    <row r="12" spans="1:36" ht="16.5" thickBot="1" x14ac:dyDescent="0.3">
      <c r="A12" s="120"/>
      <c r="B12" s="69" t="s">
        <v>90</v>
      </c>
      <c r="C12" s="17"/>
      <c r="D12" s="18">
        <f>COUNTIF('CURSO 1o PRIMER CUATRIMESTRE'!E$5:I$15, "=" &amp; ANALISIS!$B12)</f>
        <v>0</v>
      </c>
      <c r="E12" s="17"/>
      <c r="F12" s="18">
        <f>COUNTIF('CURSO 1o PRIMER CUATRIMESTRE'!L$5:P$15, "=" &amp; ANALISIS!$B12)</f>
        <v>2</v>
      </c>
      <c r="G12" s="17"/>
      <c r="H12" s="18">
        <f>COUNTIF('CURSO 1o PRIMER CUATRIMESTRE'!S$5:W$15, "=" &amp; ANALISIS!$B12)</f>
        <v>2</v>
      </c>
      <c r="I12" s="17"/>
      <c r="J12" s="18">
        <f>COUNTIF('CURSO 1o PRIMER CUATRIMESTRE'!Z$5:AD$15, "=" &amp; ANALISIS!$B12)</f>
        <v>2</v>
      </c>
      <c r="K12" s="17"/>
      <c r="L12" s="18">
        <f>COUNTIF('CURSO 1o PRIMER CUATRIMESTRE'!AG$5:AK$15, "=" &amp; ANALISIS!$B12)</f>
        <v>2</v>
      </c>
      <c r="M12" s="17"/>
      <c r="N12" s="18">
        <f>COUNTIF('CURSO 1o PRIMER CUATRIMESTRE'!AN$5:AR$15, "=" &amp; ANALISIS!$B12)</f>
        <v>2</v>
      </c>
      <c r="O12" s="17"/>
      <c r="P12" s="18">
        <f>COUNTIF('CURSO 1o PRIMER CUATRIMESTRE'!AU$5:AY$15, "=" &amp; ANALISIS!$B12)</f>
        <v>2</v>
      </c>
      <c r="Q12" s="17"/>
      <c r="R12" s="18">
        <f>COUNTIF('CURSO 1o PRIMER CUATRIMESTRE'!BB$5:BF$15, "=" &amp; ANALISIS!$B12)</f>
        <v>2</v>
      </c>
      <c r="S12" s="17"/>
      <c r="T12" s="18">
        <f>COUNTIF('CURSO 1o PRIMER CUATRIMESTRE'!BI$5:BM$15, "=" &amp; ANALISIS!$B12)</f>
        <v>0</v>
      </c>
      <c r="U12" s="17"/>
      <c r="V12" s="18">
        <f>COUNTIF('CURSO 1o PRIMER CUATRIMESTRE'!BP$5:BT$15, "=" &amp; ANALISIS!$B12)</f>
        <v>2</v>
      </c>
      <c r="W12" s="17"/>
      <c r="X12" s="18">
        <f>COUNTIF('CURSO 1o PRIMER CUATRIMESTRE'!BW$5:CA$15, "=" &amp; ANALISIS!$B12)</f>
        <v>2</v>
      </c>
      <c r="Y12" s="17"/>
      <c r="Z12" s="18">
        <f>COUNTIF('CURSO 1o PRIMER CUATRIMESTRE'!CD$5:CH$15, "=" &amp; ANALISIS!$B12)</f>
        <v>2</v>
      </c>
      <c r="AA12" s="17"/>
      <c r="AB12" s="18">
        <f>COUNTIF('CURSO 1o PRIMER CUATRIMESTRE'!CK$5:CO$15, "=" &amp; ANALISIS!$B12)</f>
        <v>2</v>
      </c>
      <c r="AC12" s="17"/>
      <c r="AD12" s="18">
        <f>COUNTIF('CURSO 1o PRIMER CUATRIMESTRE'!CR$5:CV$15, "=" &amp; ANALISIS!$B12)</f>
        <v>2</v>
      </c>
      <c r="AE12" s="17"/>
      <c r="AF12" s="18">
        <f>COUNTIF('CURSO 1o PRIMER CUATRIMESTRE'!CY$5:DC$15, "=" &amp; ANALISIS!$B12)</f>
        <v>2</v>
      </c>
      <c r="AG12" s="17"/>
      <c r="AH12" s="18">
        <f>COUNTIF('CURSO 1o PRIMER CUATRIMESTRE'!DF$5:DJ$15, "=" &amp; ANALISIS!$B12)</f>
        <v>0</v>
      </c>
      <c r="AI12" s="17"/>
      <c r="AJ12">
        <f t="shared" si="0"/>
        <v>26</v>
      </c>
    </row>
    <row r="13" spans="1:36" ht="16.5" thickBot="1" x14ac:dyDescent="0.3">
      <c r="A13" s="120"/>
      <c r="B13" s="63" t="s">
        <v>91</v>
      </c>
      <c r="C13" s="19"/>
      <c r="D13" s="18">
        <f>COUNTIF('CURSO 1o PRIMER CUATRIMESTRE'!E$5:I$15, "=" &amp; ANALISIS!$B13)</f>
        <v>0</v>
      </c>
      <c r="E13" s="17"/>
      <c r="F13" s="18">
        <f>COUNTIF('CURSO 1o PRIMER CUATRIMESTRE'!L$5:P$15, "=" &amp; ANALISIS!$B13)</f>
        <v>2</v>
      </c>
      <c r="G13" s="17"/>
      <c r="H13" s="18">
        <f>COUNTIF('CURSO 1o PRIMER CUATRIMESTRE'!S$5:W$15, "=" &amp; ANALISIS!$B13)</f>
        <v>2</v>
      </c>
      <c r="I13" s="17"/>
      <c r="J13" s="18">
        <f>COUNTIF('CURSO 1o PRIMER CUATRIMESTRE'!Z$5:AD$15, "=" &amp; ANALISIS!$B13)</f>
        <v>2</v>
      </c>
      <c r="K13" s="17"/>
      <c r="L13" s="18">
        <f>COUNTIF('CURSO 1o PRIMER CUATRIMESTRE'!AG$5:AK$15, "=" &amp; ANALISIS!$B13)</f>
        <v>2</v>
      </c>
      <c r="M13" s="17"/>
      <c r="N13" s="18">
        <f>COUNTIF('CURSO 1o PRIMER CUATRIMESTRE'!AN$5:AR$15, "=" &amp; ANALISIS!$B13)</f>
        <v>2</v>
      </c>
      <c r="O13" s="17"/>
      <c r="P13" s="18">
        <f>COUNTIF('CURSO 1o PRIMER CUATRIMESTRE'!AU$5:AY$15, "=" &amp; ANALISIS!$B13)</f>
        <v>2</v>
      </c>
      <c r="Q13" s="17"/>
      <c r="R13" s="18">
        <f>COUNTIF('CURSO 1o PRIMER CUATRIMESTRE'!BB$5:BF$15, "=" &amp; ANALISIS!$B13)</f>
        <v>2</v>
      </c>
      <c r="S13" s="17"/>
      <c r="T13" s="18">
        <f>COUNTIF('CURSO 1o PRIMER CUATRIMESTRE'!BI$5:BM$15, "=" &amp; ANALISIS!$B13)</f>
        <v>0</v>
      </c>
      <c r="U13" s="17"/>
      <c r="V13" s="18">
        <f>COUNTIF('CURSO 1o PRIMER CUATRIMESTRE'!BP$5:BT$15, "=" &amp; ANALISIS!$B13)</f>
        <v>2</v>
      </c>
      <c r="W13" s="17"/>
      <c r="X13" s="18">
        <f>COUNTIF('CURSO 1o PRIMER CUATRIMESTRE'!BW$5:CA$15, "=" &amp; ANALISIS!$B13)</f>
        <v>2</v>
      </c>
      <c r="Y13" s="17"/>
      <c r="Z13" s="18">
        <f>COUNTIF('CURSO 1o PRIMER CUATRIMESTRE'!CD$5:CH$15, "=" &amp; ANALISIS!$B13)</f>
        <v>2</v>
      </c>
      <c r="AA13" s="17"/>
      <c r="AB13" s="18">
        <f>COUNTIF('CURSO 1o PRIMER CUATRIMESTRE'!CK$5:CO$15, "=" &amp; ANALISIS!$B13)</f>
        <v>2</v>
      </c>
      <c r="AC13" s="17"/>
      <c r="AD13" s="18">
        <f>COUNTIF('CURSO 1o PRIMER CUATRIMESTRE'!CR$5:CV$15, "=" &amp; ANALISIS!$B13)</f>
        <v>2</v>
      </c>
      <c r="AE13" s="17"/>
      <c r="AF13" s="18">
        <f>COUNTIF('CURSO 1o PRIMER CUATRIMESTRE'!CY$5:DC$15, "=" &amp; ANALISIS!$B13)</f>
        <v>2</v>
      </c>
      <c r="AG13" s="17"/>
      <c r="AH13" s="18">
        <f>COUNTIF('CURSO 1o PRIMER CUATRIMESTRE'!DF$5:DJ$15, "=" &amp; ANALISIS!$B13)</f>
        <v>0</v>
      </c>
      <c r="AI13" s="19"/>
      <c r="AJ13">
        <f t="shared" si="0"/>
        <v>26</v>
      </c>
    </row>
    <row r="14" spans="1:36" ht="16.5" thickBot="1" x14ac:dyDescent="0.3">
      <c r="A14" s="120"/>
      <c r="B14" s="63" t="s">
        <v>98</v>
      </c>
      <c r="C14" s="20"/>
      <c r="D14" s="18">
        <f>COUNTIF('CURSO 1o PRIMER CUATRIMESTRE'!E$5:I$15, "=" &amp; ANALISIS!$B14)</f>
        <v>0</v>
      </c>
      <c r="E14" s="17"/>
      <c r="F14" s="18">
        <f>COUNTIF('CURSO 1o PRIMER CUATRIMESTRE'!L$5:P$15, "=" &amp; ANALISIS!$B14)</f>
        <v>0</v>
      </c>
      <c r="G14" s="17"/>
      <c r="H14" s="18">
        <f>COUNTIF('CURSO 1o PRIMER CUATRIMESTRE'!S$5:W$15, "=" &amp; ANALISIS!$B14)</f>
        <v>0</v>
      </c>
      <c r="I14" s="17"/>
      <c r="J14" s="18">
        <f>COUNTIF('CURSO 1o PRIMER CUATRIMESTRE'!Z$5:AD$15, "=" &amp; ANALISIS!$B14)</f>
        <v>0</v>
      </c>
      <c r="K14" s="17"/>
      <c r="L14" s="18">
        <f>COUNTIF('CURSO 1o PRIMER CUATRIMESTRE'!AG$5:AK$15, "=" &amp; ANALISIS!$B14)</f>
        <v>0</v>
      </c>
      <c r="M14" s="17"/>
      <c r="N14" s="18">
        <f>COUNTIF('CURSO 1o PRIMER CUATRIMESTRE'!AN$5:AR$15, "=" &amp; ANALISIS!$B14)</f>
        <v>0</v>
      </c>
      <c r="O14" s="17"/>
      <c r="P14" s="18">
        <f>COUNTIF('CURSO 1o PRIMER CUATRIMESTRE'!AU$5:AY$15, "=" &amp; ANALISIS!$B14)</f>
        <v>0</v>
      </c>
      <c r="Q14" s="17"/>
      <c r="R14" s="18">
        <f>COUNTIF('CURSO 1o PRIMER CUATRIMESTRE'!BB$5:BF$15, "=" &amp; ANALISIS!$B14)</f>
        <v>0</v>
      </c>
      <c r="S14" s="17"/>
      <c r="T14" s="18">
        <f>COUNTIF('CURSO 1o PRIMER CUATRIMESTRE'!BI$5:BM$15, "=" &amp; ANALISIS!$B14)</f>
        <v>0</v>
      </c>
      <c r="U14" s="17"/>
      <c r="V14" s="18">
        <f>COUNTIF('CURSO 1o PRIMER CUATRIMESTRE'!BP$5:BT$15, "=" &amp; ANALISIS!$B14)</f>
        <v>3</v>
      </c>
      <c r="W14" s="17"/>
      <c r="X14" s="18">
        <f>COUNTIF('CURSO 1o PRIMER CUATRIMESTRE'!BW$5:CA$15, "=" &amp; ANALISIS!$B14)</f>
        <v>0</v>
      </c>
      <c r="Y14" s="17"/>
      <c r="Z14" s="18">
        <f>COUNTIF('CURSO 1o PRIMER CUATRIMESTRE'!CD$5:CH$15, "=" &amp; ANALISIS!$B14)</f>
        <v>0</v>
      </c>
      <c r="AA14" s="17"/>
      <c r="AB14" s="18">
        <f>COUNTIF('CURSO 1o PRIMER CUATRIMESTRE'!CK$5:CO$15, "=" &amp; ANALISIS!$B14)</f>
        <v>0</v>
      </c>
      <c r="AC14" s="17"/>
      <c r="AD14" s="18">
        <f>COUNTIF('CURSO 1o PRIMER CUATRIMESTRE'!CR$5:CV$15, "=" &amp; ANALISIS!$B14)</f>
        <v>0</v>
      </c>
      <c r="AE14" s="17"/>
      <c r="AF14" s="18">
        <f>COUNTIF('CURSO 1o PRIMER CUATRIMESTRE'!CY$5:DC$15, "=" &amp; ANALISIS!$B14)</f>
        <v>0</v>
      </c>
      <c r="AG14" s="17"/>
      <c r="AH14" s="18">
        <f>COUNTIF('CURSO 1o PRIMER CUATRIMESTRE'!DF$5:DJ$15, "=" &amp; ANALISIS!$B14)</f>
        <v>0</v>
      </c>
      <c r="AI14" s="20"/>
      <c r="AJ14">
        <f t="shared" si="0"/>
        <v>3</v>
      </c>
    </row>
    <row r="15" spans="1:36" ht="22.5" customHeight="1" thickBot="1" x14ac:dyDescent="0.3">
      <c r="A15" s="120"/>
      <c r="B15" s="66" t="s">
        <v>92</v>
      </c>
      <c r="C15" s="25"/>
      <c r="D15" s="18">
        <f>COUNTIF('CURSO 1o PRIMER CUATRIMESTRE'!E$5:I$15, "=" &amp; ANALISIS!$B15)</f>
        <v>2</v>
      </c>
      <c r="E15" s="17"/>
      <c r="F15" s="18">
        <f>COUNTIF('CURSO 1o PRIMER CUATRIMESTRE'!L$5:P$15, "=" &amp; ANALISIS!$B15)</f>
        <v>2</v>
      </c>
      <c r="G15" s="17"/>
      <c r="H15" s="18">
        <f>COUNTIF('CURSO 1o PRIMER CUATRIMESTRE'!S$5:W$15, "=" &amp; ANALISIS!$B15)</f>
        <v>2</v>
      </c>
      <c r="I15" s="17"/>
      <c r="J15" s="18">
        <f>COUNTIF('CURSO 1o PRIMER CUATRIMESTRE'!Z$5:AD$15, "=" &amp; ANALISIS!$B15)</f>
        <v>2</v>
      </c>
      <c r="K15" s="17"/>
      <c r="L15" s="18">
        <f>COUNTIF('CURSO 1o PRIMER CUATRIMESTRE'!AG$5:AK$15, "=" &amp; ANALISIS!$B15)</f>
        <v>2</v>
      </c>
      <c r="M15" s="17"/>
      <c r="N15" s="18">
        <f>COUNTIF('CURSO 1o PRIMER CUATRIMESTRE'!AN$5:AR$15, "=" &amp; ANALISIS!$B15)</f>
        <v>2</v>
      </c>
      <c r="O15" s="17"/>
      <c r="P15" s="18">
        <f>COUNTIF('CURSO 1o PRIMER CUATRIMESTRE'!AU$5:AY$15, "=" &amp; ANALISIS!$B15)</f>
        <v>3</v>
      </c>
      <c r="Q15" s="17"/>
      <c r="R15" s="18">
        <f>COUNTIF('CURSO 1o PRIMER CUATRIMESTRE'!BB$5:BF$15, "=" &amp; ANALISIS!$B15)</f>
        <v>3</v>
      </c>
      <c r="S15" s="17"/>
      <c r="T15" s="18">
        <f>COUNTIF('CURSO 1o PRIMER CUATRIMESTRE'!BI$5:BM$15, "=" &amp; ANALISIS!$B15)</f>
        <v>0</v>
      </c>
      <c r="U15" s="17"/>
      <c r="V15" s="18">
        <f>COUNTIF('CURSO 1o PRIMER CUATRIMESTRE'!BP$5:BT$15, "=" &amp; ANALISIS!$B15)</f>
        <v>0</v>
      </c>
      <c r="W15" s="17"/>
      <c r="X15" s="18">
        <f>COUNTIF('CURSO 1o PRIMER CUATRIMESTRE'!BW$5:CA$15, "=" &amp; ANALISIS!$B15)</f>
        <v>2</v>
      </c>
      <c r="Y15" s="17"/>
      <c r="Z15" s="18">
        <f>COUNTIF('CURSO 1o PRIMER CUATRIMESTRE'!CD$5:CH$15, "=" &amp; ANALISIS!$B15)</f>
        <v>2</v>
      </c>
      <c r="AA15" s="17"/>
      <c r="AB15" s="18">
        <f>COUNTIF('CURSO 1o PRIMER CUATRIMESTRE'!CK$5:CO$15, "=" &amp; ANALISIS!$B15)</f>
        <v>2</v>
      </c>
      <c r="AC15" s="17"/>
      <c r="AD15" s="18">
        <f>COUNTIF('CURSO 1o PRIMER CUATRIMESTRE'!CR$5:CV$15, "=" &amp; ANALISIS!$B15)</f>
        <v>3</v>
      </c>
      <c r="AE15" s="17"/>
      <c r="AF15" s="18">
        <f>COUNTIF('CURSO 1o PRIMER CUATRIMESTRE'!CY$5:DC$15, "=" &amp; ANALISIS!$B15)</f>
        <v>3</v>
      </c>
      <c r="AG15" s="17"/>
      <c r="AH15" s="18">
        <f>COUNTIF('CURSO 1o PRIMER CUATRIMESTRE'!DF$5:DJ$15, "=" &amp; ANALISIS!$B15)</f>
        <v>0</v>
      </c>
      <c r="AI15" s="25"/>
      <c r="AJ15">
        <f t="shared" si="0"/>
        <v>30</v>
      </c>
    </row>
    <row r="16" spans="1:36" ht="21.75" thickBot="1" x14ac:dyDescent="0.3">
      <c r="A16" s="71"/>
      <c r="B16" s="63" t="s">
        <v>105</v>
      </c>
      <c r="C16" s="25"/>
      <c r="D16" s="18">
        <f>COUNTIF('CURSO 1o PRIMER CUATRIMESTRE'!E$5:I$15, "=" &amp; ANALISIS!$B16)</f>
        <v>2</v>
      </c>
      <c r="E16" s="17"/>
      <c r="F16" s="18">
        <f>COUNTIF('CURSO 1o PRIMER CUATRIMESTRE'!L$5:P$15, "=" &amp; ANALISIS!$B16)</f>
        <v>2</v>
      </c>
      <c r="G16" s="17"/>
      <c r="H16" s="18">
        <f>COUNTIF('CURSO 1o PRIMER CUATRIMESTRE'!S$5:W$15, "=" &amp; ANALISIS!$B16)</f>
        <v>2</v>
      </c>
      <c r="I16" s="17"/>
      <c r="J16" s="18">
        <f>COUNTIF('CURSO 1o PRIMER CUATRIMESTRE'!Z$5:AD$15, "=" &amp; ANALISIS!$B16)</f>
        <v>2</v>
      </c>
      <c r="K16" s="17"/>
      <c r="L16" s="18">
        <f>COUNTIF('CURSO 1o PRIMER CUATRIMESTRE'!AG$5:AK$15, "=" &amp; ANALISIS!$B16)</f>
        <v>2</v>
      </c>
      <c r="M16" s="17"/>
      <c r="N16" s="18">
        <f>COUNTIF('CURSO 1o PRIMER CUATRIMESTRE'!AN$5:AR$15, "=" &amp; ANALISIS!$B16)</f>
        <v>2</v>
      </c>
      <c r="O16" s="17"/>
      <c r="P16" s="18">
        <f>COUNTIF('CURSO 1o PRIMER CUATRIMESTRE'!AU$5:AY$15, "=" &amp; ANALISIS!$B16)</f>
        <v>2</v>
      </c>
      <c r="Q16" s="17"/>
      <c r="R16" s="18">
        <f>COUNTIF('CURSO 1o PRIMER CUATRIMESTRE'!BB$5:BF$15, "=" &amp; ANALISIS!$B16)</f>
        <v>2</v>
      </c>
      <c r="S16" s="17"/>
      <c r="T16" s="18">
        <f>COUNTIF('CURSO 1o PRIMER CUATRIMESTRE'!BI$5:BM$15, "=" &amp; ANALISIS!$B16)</f>
        <v>0</v>
      </c>
      <c r="U16" s="17"/>
      <c r="V16" s="18">
        <f>COUNTIF('CURSO 1o PRIMER CUATRIMESTRE'!BP$5:BT$15, "=" &amp; ANALISIS!$B16)</f>
        <v>0</v>
      </c>
      <c r="W16" s="17"/>
      <c r="X16" s="18">
        <f>COUNTIF('CURSO 1o PRIMER CUATRIMESTRE'!BW$5:CA$15, "=" &amp; ANALISIS!$B16)</f>
        <v>2</v>
      </c>
      <c r="Y16" s="17"/>
      <c r="Z16" s="18">
        <f>COUNTIF('CURSO 1o PRIMER CUATRIMESTRE'!CD$5:CH$15, "=" &amp; ANALISIS!$B16)</f>
        <v>2</v>
      </c>
      <c r="AA16" s="17"/>
      <c r="AB16" s="18">
        <f>COUNTIF('CURSO 1o PRIMER CUATRIMESTRE'!CK$5:CO$15, "=" &amp; ANALISIS!$B16)</f>
        <v>2</v>
      </c>
      <c r="AC16" s="17"/>
      <c r="AD16" s="18">
        <f>COUNTIF('CURSO 1o PRIMER CUATRIMESTRE'!CR$5:CV$15, "=" &amp; ANALISIS!$B16)</f>
        <v>2</v>
      </c>
      <c r="AE16" s="17"/>
      <c r="AF16" s="18">
        <f>COUNTIF('CURSO 1o PRIMER CUATRIMESTRE'!CY$5:DC$15, "=" &amp; ANALISIS!$B16)</f>
        <v>2</v>
      </c>
      <c r="AG16" s="17"/>
      <c r="AH16" s="18">
        <f>COUNTIF('CURSO 1o PRIMER CUATRIMESTRE'!DF$5:DJ$15, "=" &amp; ANALISIS!$B16)</f>
        <v>0</v>
      </c>
      <c r="AI16" s="25"/>
      <c r="AJ16">
        <f t="shared" si="0"/>
        <v>26</v>
      </c>
    </row>
    <row r="17" spans="1:36" ht="21.75" thickBot="1" x14ac:dyDescent="0.3">
      <c r="A17" s="71"/>
      <c r="B17" s="63" t="s">
        <v>99</v>
      </c>
      <c r="C17" s="25"/>
      <c r="D17" s="18">
        <f>COUNTIF('CURSO 1o PRIMER CUATRIMESTRE'!E$5:I$15, "=" &amp; ANALISIS!$B17)</f>
        <v>0</v>
      </c>
      <c r="E17" s="17"/>
      <c r="F17" s="18">
        <f>COUNTIF('CURSO 1o PRIMER CUATRIMESTRE'!L$5:P$15, "=" &amp; ANALISIS!$B17)</f>
        <v>0</v>
      </c>
      <c r="G17" s="17"/>
      <c r="H17" s="18">
        <f>COUNTIF('CURSO 1o PRIMER CUATRIMESTRE'!S$5:W$15, "=" &amp; ANALISIS!$B17)</f>
        <v>0</v>
      </c>
      <c r="I17" s="17"/>
      <c r="J17" s="18">
        <f>COUNTIF('CURSO 1o PRIMER CUATRIMESTRE'!Z$5:AD$15, "=" &amp; ANALISIS!$B17)</f>
        <v>0</v>
      </c>
      <c r="K17" s="17"/>
      <c r="L17" s="18">
        <f>COUNTIF('CURSO 1o PRIMER CUATRIMESTRE'!AG$5:AK$15, "=" &amp; ANALISIS!$B17)</f>
        <v>0</v>
      </c>
      <c r="M17" s="17"/>
      <c r="N17" s="18">
        <f>COUNTIF('CURSO 1o PRIMER CUATRIMESTRE'!AN$5:AR$15, "=" &amp; ANALISIS!$B17)</f>
        <v>0</v>
      </c>
      <c r="O17" s="17"/>
      <c r="P17" s="18">
        <f>COUNTIF('CURSO 1o PRIMER CUATRIMESTRE'!AU$5:AY$15, "=" &amp; ANALISIS!$B17)</f>
        <v>0</v>
      </c>
      <c r="Q17" s="17"/>
      <c r="R17" s="18">
        <f>COUNTIF('CURSO 1o PRIMER CUATRIMESTRE'!BB$5:BF$15, "=" &amp; ANALISIS!$B17)</f>
        <v>0</v>
      </c>
      <c r="S17" s="17"/>
      <c r="T17" s="18">
        <f>COUNTIF('CURSO 1o PRIMER CUATRIMESTRE'!BI$5:BM$15, "=" &amp; ANALISIS!$B17)</f>
        <v>0</v>
      </c>
      <c r="U17" s="17"/>
      <c r="V17" s="18">
        <f>COUNTIF('CURSO 1o PRIMER CUATRIMESTRE'!BP$5:BT$15, "=" &amp; ANALISIS!$B17)</f>
        <v>0</v>
      </c>
      <c r="W17" s="17"/>
      <c r="X17" s="18">
        <f>COUNTIF('CURSO 1o PRIMER CUATRIMESTRE'!BW$5:CA$15, "=" &amp; ANALISIS!$B17)</f>
        <v>0</v>
      </c>
      <c r="Y17" s="17"/>
      <c r="Z17" s="18">
        <f>COUNTIF('CURSO 1o PRIMER CUATRIMESTRE'!CD$5:CH$15, "=" &amp; ANALISIS!$B17)</f>
        <v>0</v>
      </c>
      <c r="AA17" s="17"/>
      <c r="AB17" s="18">
        <f>COUNTIF('CURSO 1o PRIMER CUATRIMESTRE'!CK$5:CO$15, "=" &amp; ANALISIS!$B17)</f>
        <v>0</v>
      </c>
      <c r="AC17" s="17"/>
      <c r="AD17" s="18">
        <f>COUNTIF('CURSO 1o PRIMER CUATRIMESTRE'!CR$5:CV$15, "=" &amp; ANALISIS!$B17)</f>
        <v>0</v>
      </c>
      <c r="AE17" s="17"/>
      <c r="AF17" s="18">
        <f>COUNTIF('CURSO 1o PRIMER CUATRIMESTRE'!CY$5:DC$15, "=" &amp; ANALISIS!$B17)</f>
        <v>0</v>
      </c>
      <c r="AG17" s="17"/>
      <c r="AH17" s="18">
        <f>COUNTIF('CURSO 1o PRIMER CUATRIMESTRE'!DF$5:DJ$15, "=" &amp; ANALISIS!$B17)</f>
        <v>0</v>
      </c>
      <c r="AI17" s="25"/>
      <c r="AJ17">
        <f t="shared" si="0"/>
        <v>0</v>
      </c>
    </row>
    <row r="18" spans="1:36" ht="16.5" thickBot="1" x14ac:dyDescent="0.3">
      <c r="B18" s="28" t="s">
        <v>55</v>
      </c>
      <c r="C18" s="29"/>
      <c r="D18" s="30">
        <f>SUM(D3:D16)</f>
        <v>10</v>
      </c>
      <c r="E18" s="29"/>
      <c r="F18" s="30">
        <f>SUM(F3:F16)</f>
        <v>16</v>
      </c>
      <c r="G18" s="29"/>
      <c r="H18" s="30">
        <f>SUM(H3:H16)</f>
        <v>16</v>
      </c>
      <c r="I18" s="29"/>
      <c r="J18" s="30">
        <f>SUM(J3:J16)</f>
        <v>20</v>
      </c>
      <c r="K18" s="29"/>
      <c r="L18" s="30">
        <f>SUM(L3:L16)</f>
        <v>21</v>
      </c>
      <c r="M18" s="29"/>
      <c r="N18" s="30">
        <f>SUM(N3:N16)</f>
        <v>20</v>
      </c>
      <c r="O18" s="29"/>
      <c r="P18" s="30">
        <f>SUM(P3:P16)</f>
        <v>21</v>
      </c>
      <c r="Q18" s="29"/>
      <c r="R18" s="30">
        <f>SUM(R3:R16)</f>
        <v>21</v>
      </c>
      <c r="S18" s="29"/>
      <c r="T18" s="30">
        <f>SUM(T3:T16)</f>
        <v>0</v>
      </c>
      <c r="U18" s="29"/>
      <c r="V18" s="30">
        <f>SUM(V3:V16)</f>
        <v>22</v>
      </c>
      <c r="W18" s="29"/>
      <c r="X18" s="30">
        <f>SUM(X3:X16)</f>
        <v>21</v>
      </c>
      <c r="Y18" s="29"/>
      <c r="Z18" s="30">
        <f>SUM(Z3:Z16)</f>
        <v>18</v>
      </c>
      <c r="AA18" s="29"/>
      <c r="AB18" s="30">
        <f>SUM(AB3:AB16)</f>
        <v>22</v>
      </c>
      <c r="AC18" s="29"/>
      <c r="AD18" s="30">
        <f>SUM(AD3:AD16)</f>
        <v>17</v>
      </c>
      <c r="AE18" s="29"/>
      <c r="AF18" s="30">
        <f>SUM(AF3:AF16)</f>
        <v>19</v>
      </c>
      <c r="AG18" s="29"/>
      <c r="AH18" s="30">
        <f>SUM(AH3:AH16)</f>
        <v>4</v>
      </c>
      <c r="AI18" s="29"/>
    </row>
    <row r="20" spans="1:36" ht="16.5" thickBot="1" x14ac:dyDescent="0.3">
      <c r="B20" s="31" t="s">
        <v>56</v>
      </c>
      <c r="C20" s="32"/>
      <c r="D20" s="33" t="s">
        <v>57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</row>
    <row r="21" spans="1:36" ht="15.75" x14ac:dyDescent="0.25">
      <c r="B21" s="34" t="s">
        <v>58</v>
      </c>
      <c r="C21" s="17"/>
      <c r="D21" s="17">
        <f>SUM(D3,D6,D9,D12,D15)</f>
        <v>6</v>
      </c>
      <c r="E21" s="17"/>
      <c r="F21" s="17">
        <f>SUM(F3,F6,F9,F12,F15)</f>
        <v>8</v>
      </c>
      <c r="G21" s="17"/>
      <c r="H21" s="17">
        <f>SUM(H3,H6,H9,H12,H15)</f>
        <v>8</v>
      </c>
      <c r="I21" s="17"/>
      <c r="J21" s="17">
        <f>SUM(J3,J6,J9,J12,J15)</f>
        <v>10</v>
      </c>
      <c r="K21" s="17"/>
      <c r="L21" s="17">
        <f>SUM(L3,L6,L9,L12,L15)</f>
        <v>11</v>
      </c>
      <c r="M21" s="17"/>
      <c r="N21" s="17">
        <f>SUM(N3,N6,N9,N12,N15)</f>
        <v>10</v>
      </c>
      <c r="O21" s="17"/>
      <c r="P21" s="17">
        <f>SUM(P3,P6,P9,P12,P15)</f>
        <v>11</v>
      </c>
      <c r="Q21" s="17"/>
      <c r="R21" s="17">
        <f>SUM(R3,R6,R9,R12,R15)</f>
        <v>11</v>
      </c>
      <c r="S21" s="17"/>
      <c r="T21" s="17">
        <f>SUM(T3,T6,T9,T12,T15)</f>
        <v>0</v>
      </c>
      <c r="U21" s="17"/>
      <c r="V21" s="17">
        <f>SUM(V3,V6,V9,V12,V15)</f>
        <v>8</v>
      </c>
      <c r="W21" s="17"/>
      <c r="X21" s="17">
        <f>SUM(X3,X6,X9,X12,X15)</f>
        <v>11</v>
      </c>
      <c r="Y21" s="17"/>
      <c r="Z21" s="17">
        <f>SUM(Z3,Z6,Z9,Z12,Z15)</f>
        <v>10</v>
      </c>
      <c r="AA21" s="17"/>
      <c r="AB21" s="17">
        <f>SUM(AB3,AB6,AB9,AB12,AB15)</f>
        <v>10</v>
      </c>
      <c r="AC21" s="17"/>
      <c r="AD21" s="17">
        <f>SUM(AD3,AD6,AD9,AD12,AD15)</f>
        <v>9</v>
      </c>
      <c r="AE21" s="17"/>
      <c r="AF21" s="17">
        <f>SUM(AF3,AF6,AF9,AF12,AF15)</f>
        <v>11</v>
      </c>
      <c r="AG21" s="17"/>
      <c r="AH21" s="17">
        <f>SUM(AH3,AH6,AH9,AH12,AH15)</f>
        <v>2</v>
      </c>
      <c r="AI21" s="17"/>
    </row>
    <row r="22" spans="1:36" ht="15.75" x14ac:dyDescent="0.25">
      <c r="B22" s="36" t="s">
        <v>59</v>
      </c>
      <c r="C22" s="32"/>
      <c r="D22" s="32">
        <f>SUM(D4,D7,D10,D13,D16)</f>
        <v>4</v>
      </c>
      <c r="E22" s="32"/>
      <c r="F22" s="32">
        <f t="shared" ref="F22:AH22" si="1">SUM(F4,F7,F10,F13,F16)</f>
        <v>8</v>
      </c>
      <c r="G22" s="32"/>
      <c r="H22" s="32">
        <f t="shared" si="1"/>
        <v>8</v>
      </c>
      <c r="I22" s="32"/>
      <c r="J22" s="32">
        <f t="shared" si="1"/>
        <v>10</v>
      </c>
      <c r="K22" s="32"/>
      <c r="L22" s="32">
        <f t="shared" si="1"/>
        <v>10</v>
      </c>
      <c r="M22" s="32"/>
      <c r="N22" s="32">
        <f t="shared" si="1"/>
        <v>10</v>
      </c>
      <c r="O22" s="32"/>
      <c r="P22" s="32">
        <f t="shared" si="1"/>
        <v>10</v>
      </c>
      <c r="Q22" s="32"/>
      <c r="R22" s="32">
        <f t="shared" si="1"/>
        <v>10</v>
      </c>
      <c r="S22" s="32"/>
      <c r="T22" s="32">
        <f t="shared" si="1"/>
        <v>0</v>
      </c>
      <c r="U22" s="32"/>
      <c r="V22" s="32">
        <f t="shared" si="1"/>
        <v>8</v>
      </c>
      <c r="W22" s="32"/>
      <c r="X22" s="32">
        <f t="shared" si="1"/>
        <v>10</v>
      </c>
      <c r="Y22" s="32"/>
      <c r="Z22" s="32">
        <f t="shared" si="1"/>
        <v>8</v>
      </c>
      <c r="AA22" s="32"/>
      <c r="AB22" s="32">
        <f t="shared" si="1"/>
        <v>10</v>
      </c>
      <c r="AC22" s="32"/>
      <c r="AD22" s="32">
        <f t="shared" si="1"/>
        <v>8</v>
      </c>
      <c r="AE22" s="32"/>
      <c r="AF22" s="32">
        <f t="shared" si="1"/>
        <v>8</v>
      </c>
      <c r="AG22" s="32"/>
      <c r="AH22" s="32">
        <f t="shared" si="1"/>
        <v>2</v>
      </c>
      <c r="AI22" s="32"/>
    </row>
    <row r="23" spans="1:36" ht="15.75" x14ac:dyDescent="0.25">
      <c r="B23" s="35" t="s">
        <v>60</v>
      </c>
      <c r="C23" s="32"/>
      <c r="D23" s="32">
        <f>SUM(D5,D8,D11,D14)</f>
        <v>0</v>
      </c>
      <c r="E23" s="32"/>
      <c r="F23" s="32">
        <f>SUM(F5,F8,F11,F14)</f>
        <v>0</v>
      </c>
      <c r="G23" s="32"/>
      <c r="H23" s="32">
        <f>SUM(H5,H8,H11,H14)</f>
        <v>0</v>
      </c>
      <c r="I23" s="32"/>
      <c r="J23" s="32">
        <f>SUM(J5,J8,J11,J14)</f>
        <v>0</v>
      </c>
      <c r="K23" s="32"/>
      <c r="L23" s="32">
        <f>SUM(L5,L8,L11,L14)</f>
        <v>0</v>
      </c>
      <c r="M23" s="32"/>
      <c r="N23" s="32">
        <f>SUM(N5,N8,N11,N14)</f>
        <v>0</v>
      </c>
      <c r="O23" s="32"/>
      <c r="P23" s="32">
        <f>SUM(P5,P8,P11,P14)</f>
        <v>0</v>
      </c>
      <c r="Q23" s="32"/>
      <c r="R23" s="32">
        <f>SUM(R5,R8,R11,R14)</f>
        <v>0</v>
      </c>
      <c r="S23" s="32"/>
      <c r="T23" s="32">
        <f>SUM(T5,T8,T11,T14)</f>
        <v>0</v>
      </c>
      <c r="U23" s="32"/>
      <c r="V23" s="32">
        <f>SUM(V5,V8,V11,V14)</f>
        <v>6</v>
      </c>
      <c r="W23" s="32"/>
      <c r="X23" s="32">
        <f>SUM(X5,X8,X11,X14)</f>
        <v>0</v>
      </c>
      <c r="Y23" s="32"/>
      <c r="Z23" s="32">
        <f>SUM(Z5,Z8,Z11,Z14)</f>
        <v>0</v>
      </c>
      <c r="AA23" s="32"/>
      <c r="AB23" s="32">
        <f>SUM(AB5,AB8,AB11,AB14)</f>
        <v>2</v>
      </c>
      <c r="AC23" s="32"/>
      <c r="AD23" s="32">
        <f>SUM(AD5,AD8,AD11,AD14)</f>
        <v>0</v>
      </c>
      <c r="AE23" s="32"/>
      <c r="AF23" s="32">
        <f>SUM(AF5,AF8,AF11,AF14)</f>
        <v>0</v>
      </c>
      <c r="AG23" s="32"/>
      <c r="AH23" s="32">
        <f>SUM(AH5,AH8,AH11,AH14)</f>
        <v>0</v>
      </c>
      <c r="AI23" s="32"/>
    </row>
    <row r="24" spans="1:36" ht="16.5" thickBot="1" x14ac:dyDescent="0.3">
      <c r="B24" s="37" t="s">
        <v>61</v>
      </c>
      <c r="C24" s="38"/>
      <c r="D24" s="38">
        <f>SUM(D5,D8,D11,D14)</f>
        <v>0</v>
      </c>
      <c r="E24" s="38"/>
      <c r="F24" s="38">
        <f>SUM(F5,F8,F11,F14)</f>
        <v>0</v>
      </c>
      <c r="G24" s="38"/>
      <c r="H24" s="38">
        <f>SUM(H5,H8,H11,H14)</f>
        <v>0</v>
      </c>
      <c r="I24" s="38"/>
      <c r="J24" s="38">
        <f>SUM(J5,J8,J11,J14)</f>
        <v>0</v>
      </c>
      <c r="K24" s="38"/>
      <c r="L24" s="38">
        <f>SUM(L5,L8,L11,L14)</f>
        <v>0</v>
      </c>
      <c r="M24" s="38"/>
      <c r="N24" s="38">
        <f>SUM(N5,N8,N11,N14)</f>
        <v>0</v>
      </c>
      <c r="O24" s="38"/>
      <c r="P24" s="38">
        <f>SUM(P5,P8,P11,P14)</f>
        <v>0</v>
      </c>
      <c r="Q24" s="38"/>
      <c r="R24" s="38">
        <f>SUM(R5,R8,R11,R14)</f>
        <v>0</v>
      </c>
      <c r="S24" s="38"/>
      <c r="T24" s="38">
        <f>SUM(T5,T8,T11,T14)</f>
        <v>0</v>
      </c>
      <c r="U24" s="38"/>
      <c r="V24" s="38">
        <f>SUM(V5,V8,V11,V14)</f>
        <v>6</v>
      </c>
      <c r="W24" s="38"/>
      <c r="X24" s="38">
        <f>SUM(X5,X8,X11,X14)</f>
        <v>0</v>
      </c>
      <c r="Y24" s="38"/>
      <c r="Z24" s="38">
        <f>SUM(Z5,Z8,Z11,Z14)</f>
        <v>0</v>
      </c>
      <c r="AA24" s="38"/>
      <c r="AB24" s="38">
        <f>SUM(AB5,AB8,AB11,AB14)</f>
        <v>2</v>
      </c>
      <c r="AC24" s="38"/>
      <c r="AD24" s="38">
        <f>SUM(AD5,AD8,AD11,AD14)</f>
        <v>0</v>
      </c>
      <c r="AE24" s="38"/>
      <c r="AF24" s="38">
        <f>SUM(AF5,AF8,AF11,AF14)</f>
        <v>0</v>
      </c>
      <c r="AG24" s="38"/>
      <c r="AH24" s="38">
        <f>SUM(AH5,AH8,AH11,AH14)</f>
        <v>0</v>
      </c>
      <c r="AI24" s="38"/>
    </row>
    <row r="25" spans="1:36" ht="15.75" thickBot="1" x14ac:dyDescent="0.3"/>
    <row r="26" spans="1:36" ht="16.5" thickBot="1" x14ac:dyDescent="0.3">
      <c r="B26" s="39" t="s">
        <v>62</v>
      </c>
      <c r="C26" s="29"/>
      <c r="D26" s="39" t="s">
        <v>63</v>
      </c>
      <c r="E26" s="29"/>
      <c r="F26" s="39" t="s">
        <v>64</v>
      </c>
      <c r="G26" s="29"/>
      <c r="H26" s="39" t="s">
        <v>65</v>
      </c>
      <c r="I26" s="29" t="s">
        <v>66</v>
      </c>
      <c r="J26" s="39" t="s">
        <v>67</v>
      </c>
    </row>
    <row r="27" spans="1:36" ht="16.5" thickBot="1" x14ac:dyDescent="0.3">
      <c r="B27" s="103" t="str">
        <f t="shared" ref="B27:B37" si="2">IF(B3="","",B3)</f>
        <v>[211101001] CONCEPTOS AVANZADOS DE INTERNET</v>
      </c>
      <c r="C27" s="17"/>
      <c r="D27" s="17">
        <f t="shared" ref="D27:D37" si="3">SUM(D3:AI3)</f>
        <v>28</v>
      </c>
      <c r="E27" s="17"/>
      <c r="F27" s="40">
        <v>60</v>
      </c>
      <c r="G27" s="17"/>
      <c r="H27" s="17">
        <f>D27+D28+D29+I27+J27-F27</f>
        <v>-5</v>
      </c>
      <c r="I27" s="41">
        <v>2</v>
      </c>
      <c r="J27" s="41">
        <v>2</v>
      </c>
    </row>
    <row r="28" spans="1:36" ht="23.25" customHeight="1" thickBot="1" x14ac:dyDescent="0.3">
      <c r="B28" s="64" t="str">
        <f t="shared" si="2"/>
        <v>IT5, P – ConceptAvInternet</v>
      </c>
      <c r="C28" s="32"/>
      <c r="D28" s="17">
        <f t="shared" si="3"/>
        <v>20</v>
      </c>
      <c r="E28" s="32"/>
      <c r="F28" s="32"/>
      <c r="G28" s="32"/>
      <c r="H28" s="32"/>
      <c r="I28" s="32"/>
      <c r="J28" s="32"/>
    </row>
    <row r="29" spans="1:36" ht="16.5" thickBot="1" x14ac:dyDescent="0.3">
      <c r="B29" s="64" t="str">
        <f t="shared" si="2"/>
        <v>[211101001] Visitas, Seminarios, Otros</v>
      </c>
      <c r="C29" s="38"/>
      <c r="D29" s="17">
        <f t="shared" si="3"/>
        <v>3</v>
      </c>
      <c r="E29" s="38"/>
      <c r="F29" s="38"/>
      <c r="G29" s="38"/>
      <c r="H29" s="38"/>
      <c r="I29" s="38"/>
      <c r="J29" s="38"/>
    </row>
    <row r="30" spans="1:36" ht="16.5" thickBot="1" x14ac:dyDescent="0.3">
      <c r="B30" s="104" t="str">
        <f t="shared" si="2"/>
        <v>[211101002] CONVERGENCIA DE REDES</v>
      </c>
      <c r="C30" s="17"/>
      <c r="D30" s="17">
        <f t="shared" si="3"/>
        <v>26</v>
      </c>
      <c r="E30" s="17"/>
      <c r="F30" s="40">
        <v>60</v>
      </c>
      <c r="G30" s="17"/>
      <c r="H30" s="17">
        <f>D30+D31+D32+I30+J30-F30</f>
        <v>-4</v>
      </c>
      <c r="I30" s="41">
        <v>2</v>
      </c>
      <c r="J30" s="41">
        <v>2</v>
      </c>
    </row>
    <row r="31" spans="1:36" ht="21" customHeight="1" thickBot="1" x14ac:dyDescent="0.3">
      <c r="B31" s="64" t="str">
        <f t="shared" si="2"/>
        <v>IT1, P – ConvRed</v>
      </c>
      <c r="C31" s="32"/>
      <c r="D31" s="17">
        <f t="shared" si="3"/>
        <v>26</v>
      </c>
      <c r="E31" s="32"/>
      <c r="F31" s="32"/>
      <c r="G31" s="32"/>
      <c r="H31" s="32"/>
      <c r="I31" s="32"/>
      <c r="J31" s="32"/>
    </row>
    <row r="32" spans="1:36" ht="16.5" thickBot="1" x14ac:dyDescent="0.3">
      <c r="B32" s="64" t="str">
        <f t="shared" si="2"/>
        <v>[211101002] Visitas, Seminarios, Otros</v>
      </c>
      <c r="C32" s="38"/>
      <c r="D32" s="17">
        <f t="shared" si="3"/>
        <v>0</v>
      </c>
      <c r="E32" s="38"/>
      <c r="F32" s="38"/>
      <c r="G32" s="38"/>
      <c r="H32" s="38"/>
      <c r="I32" s="38"/>
      <c r="J32" s="38"/>
    </row>
    <row r="33" spans="2:10" ht="16.5" thickBot="1" x14ac:dyDescent="0.3">
      <c r="B33" s="105" t="str">
        <f t="shared" si="2"/>
        <v>[211101003] PROCESADO DE SEÑALES ACÚSTICAS E IMÁGENES</v>
      </c>
      <c r="C33" s="32"/>
      <c r="D33" s="17">
        <f t="shared" si="3"/>
        <v>26</v>
      </c>
      <c r="E33" s="32"/>
      <c r="F33" s="40">
        <v>60</v>
      </c>
      <c r="G33" s="32"/>
      <c r="H33" s="17">
        <f>D33+D34+D35+I33+J33-F33</f>
        <v>-2</v>
      </c>
      <c r="I33" s="41">
        <v>2</v>
      </c>
      <c r="J33" s="41">
        <v>2</v>
      </c>
    </row>
    <row r="34" spans="2:10" ht="24" customHeight="1" thickBot="1" x14ac:dyDescent="0.3">
      <c r="B34" s="64" t="str">
        <f t="shared" si="2"/>
        <v>TSC2, P – ProcSeñalesAcusticImag</v>
      </c>
      <c r="C34" s="32"/>
      <c r="D34" s="17">
        <f t="shared" si="3"/>
        <v>26</v>
      </c>
      <c r="E34" s="32"/>
      <c r="F34" s="32"/>
      <c r="G34" s="32"/>
      <c r="H34" s="32"/>
      <c r="I34" s="32"/>
      <c r="J34" s="32"/>
    </row>
    <row r="35" spans="2:10" ht="16.5" thickBot="1" x14ac:dyDescent="0.3">
      <c r="B35" s="64" t="str">
        <f t="shared" si="2"/>
        <v>[211101003] Visitas, Seminarios, Otros</v>
      </c>
      <c r="C35" s="32"/>
      <c r="D35" s="17">
        <f t="shared" si="3"/>
        <v>2</v>
      </c>
      <c r="E35" s="32"/>
      <c r="F35" s="32"/>
      <c r="G35" s="32"/>
      <c r="H35" s="38"/>
      <c r="I35" s="32"/>
      <c r="J35" s="32"/>
    </row>
    <row r="36" spans="2:10" ht="16.5" thickBot="1" x14ac:dyDescent="0.3">
      <c r="B36" s="106" t="str">
        <f t="shared" si="2"/>
        <v>[211101004] RADIOCOMUNICACIONES TERRESTRES Y ESPACIALES</v>
      </c>
      <c r="C36" s="17"/>
      <c r="D36" s="17">
        <f t="shared" si="3"/>
        <v>26</v>
      </c>
      <c r="E36" s="17"/>
      <c r="F36" s="40">
        <v>60</v>
      </c>
      <c r="G36" s="17"/>
      <c r="H36" s="17">
        <f>D36+D37+D38+I36+J36-F36</f>
        <v>-1</v>
      </c>
      <c r="I36" s="41">
        <v>2</v>
      </c>
      <c r="J36" s="41">
        <v>2</v>
      </c>
    </row>
    <row r="37" spans="2:10" ht="24.75" customHeight="1" thickBot="1" x14ac:dyDescent="0.3">
      <c r="B37" s="64" t="str">
        <f t="shared" si="2"/>
        <v>P- RadTerrEspaciales</v>
      </c>
      <c r="C37" s="32"/>
      <c r="D37" s="17">
        <f t="shared" si="3"/>
        <v>26</v>
      </c>
      <c r="E37" s="32"/>
      <c r="F37" s="32"/>
      <c r="G37" s="32"/>
      <c r="H37" s="32"/>
      <c r="I37" s="32"/>
      <c r="J37" s="32"/>
    </row>
    <row r="38" spans="2:10" ht="16.5" thickBot="1" x14ac:dyDescent="0.3">
      <c r="B38" s="64" t="str">
        <f t="shared" ref="B38:B41" si="4">IF(B14="","",B14)</f>
        <v>[211101004] Visitas, Seminarios, Otros</v>
      </c>
      <c r="C38" s="38"/>
      <c r="D38" s="17">
        <f t="shared" ref="D38:D41" si="5">SUM(D14:AI14)</f>
        <v>3</v>
      </c>
      <c r="E38" s="38"/>
      <c r="F38" s="38"/>
      <c r="G38" s="38"/>
      <c r="H38" s="38"/>
      <c r="I38" s="38"/>
      <c r="J38" s="38"/>
    </row>
    <row r="39" spans="2:10" ht="24.75" customHeight="1" thickBot="1" x14ac:dyDescent="0.3">
      <c r="B39" s="66" t="str">
        <f t="shared" si="4"/>
        <v>[211101005] TECNOLOGÍA Y COMPONENTES MICROELECTRÓNICOS Y FOTÓNICOS</v>
      </c>
      <c r="C39" s="32"/>
      <c r="D39" s="17">
        <f t="shared" si="5"/>
        <v>30</v>
      </c>
      <c r="E39" s="32"/>
      <c r="F39" s="40">
        <v>60</v>
      </c>
      <c r="G39" s="32"/>
      <c r="H39" s="17">
        <f>D39+D40+D41+I39+J39-F39</f>
        <v>0</v>
      </c>
      <c r="I39" s="41">
        <v>2</v>
      </c>
      <c r="J39" s="41">
        <v>2</v>
      </c>
    </row>
    <row r="40" spans="2:10" ht="16.5" thickBot="1" x14ac:dyDescent="0.3">
      <c r="B40" s="64" t="str">
        <f t="shared" si="4"/>
        <v>L1, P- TecCompMicFot</v>
      </c>
      <c r="C40" s="32"/>
      <c r="D40" s="17">
        <f t="shared" si="5"/>
        <v>26</v>
      </c>
      <c r="E40" s="32"/>
      <c r="F40" s="32"/>
      <c r="G40" s="32"/>
      <c r="H40" s="32"/>
      <c r="I40" s="32"/>
      <c r="J40" s="32"/>
    </row>
    <row r="41" spans="2:10" ht="16.5" thickBot="1" x14ac:dyDescent="0.3">
      <c r="B41" s="64" t="str">
        <f t="shared" si="4"/>
        <v>[211101005] Visitas, Seminarios, Otros</v>
      </c>
      <c r="C41" s="107"/>
      <c r="D41" s="108">
        <f t="shared" si="5"/>
        <v>0</v>
      </c>
      <c r="E41" s="38"/>
      <c r="F41" s="38"/>
      <c r="G41" s="38"/>
      <c r="H41" s="38"/>
      <c r="I41" s="38"/>
      <c r="J41" s="38"/>
    </row>
    <row r="42" spans="2:10" ht="15.75" x14ac:dyDescent="0.25">
      <c r="B42" s="42"/>
      <c r="D42" s="43">
        <f>SUM(D27:D40)</f>
        <v>268</v>
      </c>
      <c r="F42" s="43">
        <f>SUM(F27:F40)</f>
        <v>300</v>
      </c>
      <c r="I42" s="43">
        <f>SUM(I27:I40)</f>
        <v>10</v>
      </c>
      <c r="J42" s="43">
        <f>SUM(J27:J40)</f>
        <v>10</v>
      </c>
    </row>
  </sheetData>
  <mergeCells count="1">
    <mergeCell ref="A3:A15"/>
  </mergeCells>
  <conditionalFormatting sqref="C18:AI18">
    <cfRule type="cellIs" dxfId="10" priority="15" operator="greaterThan">
      <formula>25</formula>
    </cfRule>
  </conditionalFormatting>
  <conditionalFormatting sqref="H27">
    <cfRule type="cellIs" dxfId="9" priority="13" operator="notEqual">
      <formula>0</formula>
    </cfRule>
    <cfRule type="cellIs" dxfId="8" priority="14" operator="equal">
      <formula>0</formula>
    </cfRule>
  </conditionalFormatting>
  <conditionalFormatting sqref="H30">
    <cfRule type="cellIs" dxfId="7" priority="11" operator="notEqual">
      <formula>0</formula>
    </cfRule>
    <cfRule type="cellIs" dxfId="6" priority="12" operator="equal">
      <formula>0</formula>
    </cfRule>
  </conditionalFormatting>
  <conditionalFormatting sqref="H33">
    <cfRule type="cellIs" dxfId="5" priority="9" operator="notEqual">
      <formula>0</formula>
    </cfRule>
    <cfRule type="cellIs" dxfId="4" priority="10" operator="equal">
      <formula>0</formula>
    </cfRule>
  </conditionalFormatting>
  <conditionalFormatting sqref="H36">
    <cfRule type="cellIs" dxfId="3" priority="7" operator="notEqual">
      <formula>0</formula>
    </cfRule>
    <cfRule type="cellIs" dxfId="2" priority="8" operator="equal">
      <formula>0</formula>
    </cfRule>
  </conditionalFormatting>
  <conditionalFormatting sqref="H39">
    <cfRule type="cellIs" dxfId="1" priority="5" operator="notEqual">
      <formula>0</formula>
    </cfRule>
    <cfRule type="cellIs" dxfId="0" priority="6" operator="equal">
      <formula>0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0282-C642-4024-A4DF-1882C4BBFC07}">
  <dimension ref="A1:I18"/>
  <sheetViews>
    <sheetView workbookViewId="0">
      <selection activeCell="F20" sqref="F20"/>
    </sheetView>
  </sheetViews>
  <sheetFormatPr defaultColWidth="11.42578125" defaultRowHeight="15" x14ac:dyDescent="0.25"/>
  <cols>
    <col min="1" max="1" width="40.5703125" customWidth="1"/>
  </cols>
  <sheetData>
    <row r="1" spans="1:9" ht="26.25" x14ac:dyDescent="0.4">
      <c r="A1" s="46"/>
      <c r="B1" s="47" t="s">
        <v>68</v>
      </c>
      <c r="C1" s="48"/>
      <c r="D1" s="46"/>
      <c r="E1" s="46"/>
      <c r="F1" s="46"/>
      <c r="G1" s="49"/>
      <c r="H1" s="49"/>
      <c r="I1" s="49"/>
    </row>
    <row r="2" spans="1:9" ht="15.75" x14ac:dyDescent="0.25">
      <c r="A2" s="50" t="s">
        <v>69</v>
      </c>
      <c r="B2" s="50" t="s">
        <v>70</v>
      </c>
      <c r="C2" s="50" t="s">
        <v>71</v>
      </c>
      <c r="D2" s="50" t="s">
        <v>72</v>
      </c>
      <c r="E2" s="50" t="s">
        <v>73</v>
      </c>
      <c r="F2" s="50" t="s">
        <v>74</v>
      </c>
      <c r="G2" s="50" t="s">
        <v>75</v>
      </c>
      <c r="H2" s="50" t="s">
        <v>73</v>
      </c>
      <c r="I2" s="50" t="s">
        <v>74</v>
      </c>
    </row>
    <row r="3" spans="1:9" ht="15.75" x14ac:dyDescent="0.25">
      <c r="A3" s="16" t="s">
        <v>76</v>
      </c>
      <c r="B3" s="51" t="s">
        <v>77</v>
      </c>
      <c r="C3" s="52"/>
      <c r="D3" s="51" t="s">
        <v>78</v>
      </c>
      <c r="E3" s="51">
        <v>120</v>
      </c>
      <c r="F3" s="53"/>
      <c r="G3" s="51" t="s">
        <v>78</v>
      </c>
      <c r="H3" s="51">
        <v>120</v>
      </c>
      <c r="I3" s="54"/>
    </row>
    <row r="4" spans="1:9" ht="15.75" x14ac:dyDescent="0.25">
      <c r="A4" s="21" t="s">
        <v>79</v>
      </c>
      <c r="B4" s="55" t="s">
        <v>77</v>
      </c>
      <c r="C4" s="56"/>
      <c r="D4" s="51" t="s">
        <v>78</v>
      </c>
      <c r="E4" s="51">
        <v>120</v>
      </c>
      <c r="F4" s="53"/>
      <c r="G4" s="51" t="s">
        <v>78</v>
      </c>
      <c r="H4" s="51">
        <v>120</v>
      </c>
      <c r="I4" s="54"/>
    </row>
    <row r="5" spans="1:9" ht="15.75" x14ac:dyDescent="0.25">
      <c r="A5" s="22" t="s">
        <v>80</v>
      </c>
      <c r="B5" s="55" t="s">
        <v>77</v>
      </c>
      <c r="C5" s="56"/>
      <c r="D5" s="51" t="s">
        <v>78</v>
      </c>
      <c r="E5" s="51">
        <v>120</v>
      </c>
      <c r="F5" s="54"/>
      <c r="G5" s="51" t="s">
        <v>78</v>
      </c>
      <c r="H5" s="51">
        <v>120</v>
      </c>
      <c r="I5" s="54"/>
    </row>
    <row r="6" spans="1:9" ht="15.75" x14ac:dyDescent="0.25">
      <c r="A6" s="24" t="s">
        <v>81</v>
      </c>
      <c r="B6" s="55" t="s">
        <v>77</v>
      </c>
      <c r="C6" s="56"/>
      <c r="D6" s="51" t="s">
        <v>78</v>
      </c>
      <c r="E6" s="51">
        <v>120</v>
      </c>
      <c r="F6" s="53"/>
      <c r="G6" s="51" t="s">
        <v>78</v>
      </c>
      <c r="H6" s="51">
        <v>120</v>
      </c>
      <c r="I6" s="54"/>
    </row>
    <row r="7" spans="1:9" ht="15.75" x14ac:dyDescent="0.25">
      <c r="A7" s="23" t="s">
        <v>82</v>
      </c>
      <c r="B7" s="55" t="s">
        <v>77</v>
      </c>
      <c r="C7" s="56"/>
      <c r="D7" s="51" t="s">
        <v>83</v>
      </c>
      <c r="E7" s="51">
        <v>0</v>
      </c>
      <c r="F7" s="57"/>
      <c r="G7" s="51" t="s">
        <v>78</v>
      </c>
      <c r="H7" s="51">
        <v>60</v>
      </c>
      <c r="I7" s="54"/>
    </row>
    <row r="8" spans="1:9" ht="15.75" x14ac:dyDescent="0.25">
      <c r="A8" s="26" t="s">
        <v>84</v>
      </c>
      <c r="B8" s="55" t="s">
        <v>77</v>
      </c>
      <c r="C8" s="56"/>
      <c r="D8" s="51" t="s">
        <v>78</v>
      </c>
      <c r="E8" s="51">
        <v>60</v>
      </c>
      <c r="F8" s="54"/>
      <c r="G8" s="51" t="s">
        <v>78</v>
      </c>
      <c r="H8" s="51">
        <v>150</v>
      </c>
      <c r="I8" s="54"/>
    </row>
    <row r="9" spans="1:9" ht="15.75" x14ac:dyDescent="0.25">
      <c r="A9" s="27" t="s">
        <v>85</v>
      </c>
      <c r="B9" s="55" t="s">
        <v>86</v>
      </c>
      <c r="C9" s="56"/>
      <c r="D9" s="51" t="s">
        <v>78</v>
      </c>
      <c r="E9" s="51">
        <v>60</v>
      </c>
      <c r="F9" s="54"/>
      <c r="G9" s="51" t="s">
        <v>78</v>
      </c>
      <c r="H9" s="51">
        <v>120</v>
      </c>
      <c r="I9" s="54"/>
    </row>
    <row r="10" spans="1:9" ht="15.75" x14ac:dyDescent="0.25">
      <c r="A10" s="50"/>
      <c r="B10" s="55"/>
      <c r="C10" s="56"/>
      <c r="D10" s="55"/>
      <c r="E10" s="55"/>
      <c r="F10" s="58"/>
      <c r="G10" s="55"/>
      <c r="H10" s="55"/>
      <c r="I10" s="58"/>
    </row>
    <row r="11" spans="1:9" ht="15.75" x14ac:dyDescent="0.25">
      <c r="A11" s="59"/>
      <c r="B11" s="60"/>
      <c r="C11" s="61"/>
      <c r="D11" s="60"/>
      <c r="E11" s="60"/>
      <c r="F11" s="60"/>
      <c r="G11" s="60"/>
      <c r="H11" s="60"/>
      <c r="I11" s="60"/>
    </row>
    <row r="12" spans="1:9" ht="15.75" x14ac:dyDescent="0.25">
      <c r="A12" s="16" t="s">
        <v>76</v>
      </c>
      <c r="B12" s="55" t="s">
        <v>86</v>
      </c>
      <c r="C12" s="56"/>
      <c r="D12" s="51" t="s">
        <v>78</v>
      </c>
      <c r="E12" s="51">
        <v>60</v>
      </c>
      <c r="F12" s="62"/>
      <c r="G12" s="51" t="s">
        <v>78</v>
      </c>
      <c r="H12" s="51">
        <v>180</v>
      </c>
      <c r="I12" s="54"/>
    </row>
    <row r="13" spans="1:9" ht="15.75" x14ac:dyDescent="0.25">
      <c r="A13" s="21" t="s">
        <v>79</v>
      </c>
      <c r="B13" s="55" t="s">
        <v>86</v>
      </c>
      <c r="C13" s="56"/>
      <c r="D13" s="55" t="s">
        <v>78</v>
      </c>
      <c r="E13" s="55">
        <v>120</v>
      </c>
      <c r="F13" s="54"/>
      <c r="G13" s="55" t="s">
        <v>78</v>
      </c>
      <c r="H13" s="55">
        <v>120</v>
      </c>
      <c r="I13" s="54"/>
    </row>
    <row r="14" spans="1:9" ht="15.75" x14ac:dyDescent="0.25">
      <c r="A14" s="22" t="s">
        <v>80</v>
      </c>
      <c r="B14" s="55" t="s">
        <v>86</v>
      </c>
      <c r="C14" s="56"/>
      <c r="D14" s="51" t="s">
        <v>83</v>
      </c>
      <c r="E14" s="51">
        <v>0</v>
      </c>
      <c r="F14" s="53"/>
      <c r="G14" s="51" t="s">
        <v>78</v>
      </c>
      <c r="H14" s="51">
        <v>120</v>
      </c>
      <c r="I14" s="54"/>
    </row>
    <row r="15" spans="1:9" ht="15.75" x14ac:dyDescent="0.25">
      <c r="A15" s="24" t="s">
        <v>81</v>
      </c>
      <c r="B15" s="55" t="s">
        <v>86</v>
      </c>
      <c r="C15" s="56"/>
      <c r="D15" s="55" t="s">
        <v>83</v>
      </c>
      <c r="E15" s="55">
        <v>0</v>
      </c>
      <c r="F15" s="54"/>
      <c r="G15" s="55" t="s">
        <v>78</v>
      </c>
      <c r="H15" s="55">
        <v>120</v>
      </c>
      <c r="I15" s="54"/>
    </row>
    <row r="16" spans="1:9" ht="15.75" x14ac:dyDescent="0.25">
      <c r="A16" s="23" t="s">
        <v>82</v>
      </c>
      <c r="B16" s="55" t="s">
        <v>86</v>
      </c>
      <c r="C16" s="56"/>
      <c r="D16" s="51" t="s">
        <v>78</v>
      </c>
      <c r="E16" s="51">
        <v>120</v>
      </c>
      <c r="F16" s="53"/>
      <c r="G16" s="51" t="s">
        <v>78</v>
      </c>
      <c r="H16" s="51">
        <v>120</v>
      </c>
      <c r="I16" s="54"/>
    </row>
    <row r="17" spans="1:9" ht="15.75" x14ac:dyDescent="0.25">
      <c r="A17" s="26" t="s">
        <v>84</v>
      </c>
      <c r="B17" s="55" t="s">
        <v>86</v>
      </c>
      <c r="C17" s="56"/>
      <c r="D17" s="51" t="s">
        <v>78</v>
      </c>
      <c r="E17" s="51">
        <v>90</v>
      </c>
      <c r="F17" s="54"/>
      <c r="G17" s="51" t="s">
        <v>78</v>
      </c>
      <c r="H17" s="51">
        <v>90</v>
      </c>
      <c r="I17" s="54"/>
    </row>
    <row r="18" spans="1:9" ht="15.75" x14ac:dyDescent="0.25">
      <c r="A18" s="27" t="s">
        <v>85</v>
      </c>
      <c r="B18" s="55" t="s">
        <v>86</v>
      </c>
      <c r="C18" s="56"/>
      <c r="D18" s="51" t="s">
        <v>83</v>
      </c>
      <c r="E18" s="51">
        <v>0</v>
      </c>
      <c r="F18" s="53"/>
      <c r="G18" s="51" t="s">
        <v>78</v>
      </c>
      <c r="H18" s="51">
        <v>60</v>
      </c>
      <c r="I18" s="54"/>
    </row>
  </sheetData>
  <phoneticPr fontId="2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471EC21326EB4A8D29E522B807AABE" ma:contentTypeVersion="15" ma:contentTypeDescription="Create a new document." ma:contentTypeScope="" ma:versionID="e647a2d99aff68db881913ff434b626a">
  <xsd:schema xmlns:xsd="http://www.w3.org/2001/XMLSchema" xmlns:xs="http://www.w3.org/2001/XMLSchema" xmlns:p="http://schemas.microsoft.com/office/2006/metadata/properties" xmlns:ns2="ee67299e-297e-4787-bf6d-bd418c053836" xmlns:ns3="edf81245-8320-48e1-9e5f-21aaaeb82f85" targetNamespace="http://schemas.microsoft.com/office/2006/metadata/properties" ma:root="true" ma:fieldsID="14e08ac9a3270283389f1fd1253ec00c" ns2:_="" ns3:_="">
    <xsd:import namespace="ee67299e-297e-4787-bf6d-bd418c053836"/>
    <xsd:import namespace="edf81245-8320-48e1-9e5f-21aaaeb82f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67299e-297e-4787-bf6d-bd418c0538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6ca07dd-27e6-4801-83aa-529adcc288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81245-8320-48e1-9e5f-21aaaeb82f8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34cdb2-be6f-427f-939f-55ce1d80d23b}" ma:internalName="TaxCatchAll" ma:showField="CatchAllData" ma:web="edf81245-8320-48e1-9e5f-21aaaeb82f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f81245-8320-48e1-9e5f-21aaaeb82f85" xsi:nil="true"/>
    <lcf76f155ced4ddcb4097134ff3c332f xmlns="ee67299e-297e-4787-bf6d-bd418c0538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B6DBD6-9814-451D-9764-A24D76777D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67299e-297e-4787-bf6d-bd418c053836"/>
    <ds:schemaRef ds:uri="edf81245-8320-48e1-9e5f-21aaaeb82f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A913C6-A091-4C43-9C4C-DA6AABB9D0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8E54FC-1441-4478-8044-913934C22901}">
  <ds:schemaRefs>
    <ds:schemaRef ds:uri="http://schemas.microsoft.com/office/2006/metadata/properties"/>
    <ds:schemaRef ds:uri="http://schemas.microsoft.com/office/infopath/2007/PartnerControls"/>
    <ds:schemaRef ds:uri="edf81245-8320-48e1-9e5f-21aaaeb82f85"/>
    <ds:schemaRef ds:uri="ee67299e-297e-4787-bf6d-bd418c0538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CURSO 1o PRIMER CUATRIMESTRE</vt:lpstr>
      <vt:lpstr>ANALISIS</vt:lpstr>
      <vt:lpstr>PREVISIÓN DE PARCIALES</vt:lpstr>
      <vt:lpstr>'CURSO 1o PRIMER CUATRIMESTRE'!Print_Area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</dc:creator>
  <cp:keywords/>
  <dc:description/>
  <cp:lastModifiedBy>MELCÓN ÁLVAREZ, ALEJANDRO</cp:lastModifiedBy>
  <cp:revision/>
  <dcterms:created xsi:type="dcterms:W3CDTF">2021-04-09T08:51:50Z</dcterms:created>
  <dcterms:modified xsi:type="dcterms:W3CDTF">2025-07-23T08:44:27Z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0x01010015471EC21326EB4A8D29E522B807AABE</vt:lpwstr>
  </property>
  <property fmtid="{D5CDD505-2E9C-101B-9397-08002B2CF9AE}" pid="3" name="MediaServiceImageTags">
    <vt:lpwstr/>
  </property>
</Properties>
</file>